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mo\Documents\_Ski\_SSF\Statistik\"/>
    </mc:Choice>
  </mc:AlternateContent>
  <bookViews>
    <workbookView xWindow="240" yWindow="240" windowWidth="13665" windowHeight="5730" tabRatio="767"/>
  </bookViews>
  <sheets>
    <sheet name="LVC-USM-YJ 02-20" sheetId="1" r:id="rId1"/>
    <sheet name="LVC-USM 02-20" sheetId="4" r:id="rId2"/>
    <sheet name="Regionsvis 02-20" sheetId="2" r:id="rId3"/>
    <sheet name="Kurva U12-U16 09-20" sheetId="5" r:id="rId4"/>
    <sheet name="Kurva U12-U16 D-H 09-20" sheetId="8" r:id="rId5"/>
    <sheet name="Kurva Regionsvis 09-20" sheetId="9" r:id="rId6"/>
    <sheet name="Data" sheetId="7" state="hidden" r:id="rId7"/>
  </sheets>
  <calcPr calcId="162913"/>
</workbook>
</file>

<file path=xl/calcChain.xml><?xml version="1.0" encoding="utf-8"?>
<calcChain xmlns="http://schemas.openxmlformats.org/spreadsheetml/2006/main">
  <c r="C104" i="7" l="1"/>
  <c r="B104" i="7"/>
  <c r="E103" i="7"/>
  <c r="E102" i="7"/>
  <c r="E100" i="7"/>
  <c r="E99" i="7"/>
  <c r="D103" i="7"/>
  <c r="D102" i="7"/>
  <c r="D100" i="7"/>
  <c r="D99" i="7"/>
  <c r="C103" i="7"/>
  <c r="C102" i="7"/>
  <c r="C101" i="7"/>
  <c r="C100" i="7"/>
  <c r="C99" i="7"/>
  <c r="B103" i="7"/>
  <c r="B102" i="7"/>
  <c r="B101" i="7"/>
  <c r="B100" i="7"/>
  <c r="B99" i="7"/>
  <c r="S8" i="2" l="1"/>
  <c r="S7" i="2"/>
  <c r="S6" i="2"/>
  <c r="S5" i="2"/>
  <c r="S4" i="2"/>
  <c r="R8" i="2"/>
  <c r="R7" i="2"/>
  <c r="R6" i="2"/>
  <c r="R5" i="2"/>
  <c r="R4" i="2"/>
  <c r="Q8" i="2"/>
  <c r="Q7" i="2"/>
  <c r="Q6" i="2"/>
  <c r="Q5" i="2"/>
  <c r="Q4" i="2"/>
  <c r="P8" i="2"/>
  <c r="P7" i="2"/>
  <c r="P6" i="2"/>
  <c r="P5" i="2"/>
  <c r="P4" i="2"/>
  <c r="O8" i="2"/>
  <c r="O7" i="2"/>
  <c r="O6" i="2"/>
  <c r="O5" i="2"/>
  <c r="O4" i="2"/>
  <c r="N8" i="2"/>
  <c r="N7" i="2"/>
  <c r="N6" i="2"/>
  <c r="N5" i="2"/>
  <c r="N4" i="2"/>
  <c r="M8" i="2"/>
  <c r="M7" i="2"/>
  <c r="M6" i="2"/>
  <c r="M5" i="2"/>
  <c r="M4" i="2"/>
  <c r="L8" i="2"/>
  <c r="L7" i="2"/>
  <c r="L6" i="2"/>
  <c r="L5" i="2"/>
  <c r="L4" i="2"/>
  <c r="K8" i="2"/>
  <c r="K7" i="2"/>
  <c r="K6" i="2"/>
  <c r="K5" i="2"/>
  <c r="K4" i="2"/>
  <c r="J8" i="2"/>
  <c r="J7" i="2"/>
  <c r="J6" i="2"/>
  <c r="J5" i="2"/>
  <c r="J4" i="2"/>
  <c r="I8" i="2"/>
  <c r="I7" i="2"/>
  <c r="I6" i="2"/>
  <c r="I5" i="2"/>
  <c r="I4" i="2"/>
  <c r="E87" i="7"/>
  <c r="E86" i="7"/>
  <c r="E85" i="7"/>
  <c r="E84" i="7"/>
  <c r="E83" i="7"/>
  <c r="E82" i="7"/>
  <c r="E79" i="7"/>
  <c r="E78" i="7"/>
  <c r="E77" i="7"/>
  <c r="E76" i="7"/>
  <c r="E75" i="7"/>
  <c r="E74" i="7"/>
  <c r="E71" i="7"/>
  <c r="E70" i="7"/>
  <c r="E69" i="7"/>
  <c r="E68" i="7"/>
  <c r="E67" i="7"/>
  <c r="E66" i="7"/>
  <c r="E63" i="7"/>
  <c r="E62" i="7"/>
  <c r="E61" i="7"/>
  <c r="E60" i="7"/>
  <c r="E59" i="7"/>
  <c r="E58" i="7"/>
  <c r="E55" i="7"/>
  <c r="E54" i="7"/>
  <c r="E53" i="7"/>
  <c r="E52" i="7"/>
  <c r="E51" i="7"/>
  <c r="E50" i="7"/>
  <c r="E47" i="7"/>
  <c r="E46" i="7"/>
  <c r="E45" i="7"/>
  <c r="E44" i="7"/>
  <c r="E43" i="7"/>
  <c r="E42" i="7"/>
  <c r="E39" i="7"/>
  <c r="E38" i="7"/>
  <c r="E37" i="7"/>
  <c r="E36" i="7"/>
  <c r="E35" i="7"/>
  <c r="E34" i="7"/>
  <c r="E31" i="7"/>
  <c r="E30" i="7"/>
  <c r="E29" i="7"/>
  <c r="E28" i="7"/>
  <c r="E27" i="7"/>
  <c r="E26" i="7"/>
  <c r="E23" i="7"/>
  <c r="E22" i="7"/>
  <c r="E21" i="7"/>
  <c r="E20" i="7"/>
  <c r="E19" i="7"/>
  <c r="E18" i="7"/>
  <c r="E15" i="7"/>
  <c r="E14" i="7"/>
  <c r="E13" i="7"/>
  <c r="E12" i="7"/>
  <c r="E11" i="7"/>
  <c r="E10" i="7"/>
  <c r="E7" i="7"/>
  <c r="E6" i="7"/>
  <c r="E5" i="7"/>
  <c r="E4" i="7"/>
  <c r="E3" i="7"/>
  <c r="E2" i="7"/>
  <c r="S82" i="4"/>
  <c r="S78" i="4"/>
  <c r="S43" i="4"/>
  <c r="S42" i="4"/>
  <c r="S81" i="4" s="1"/>
  <c r="S41" i="4"/>
  <c r="S80" i="4" s="1"/>
  <c r="S6" i="4"/>
  <c r="S79" i="4" s="1"/>
  <c r="S117" i="4" s="1"/>
  <c r="S5" i="4"/>
  <c r="S4" i="4"/>
  <c r="S77" i="4" s="1"/>
  <c r="S115" i="4" s="1"/>
  <c r="S103" i="1"/>
  <c r="S74" i="1"/>
  <c r="S73" i="1"/>
  <c r="S72" i="1"/>
  <c r="S71" i="1"/>
  <c r="S70" i="1"/>
  <c r="S105" i="1" s="1"/>
  <c r="S69" i="1"/>
  <c r="S104" i="1" s="1"/>
  <c r="S68" i="1"/>
  <c r="S67" i="1"/>
  <c r="S102" i="1" s="1"/>
  <c r="S40" i="1"/>
  <c r="S9" i="1"/>
  <c r="C5" i="5"/>
  <c r="C3" i="5"/>
  <c r="G14" i="8"/>
  <c r="F14" i="8"/>
  <c r="E14" i="8"/>
  <c r="D14" i="8"/>
  <c r="C14" i="8"/>
  <c r="B14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M99" i="9"/>
  <c r="M98" i="9"/>
  <c r="M97" i="9"/>
  <c r="M96" i="9"/>
  <c r="M95" i="9"/>
  <c r="M94" i="9"/>
  <c r="M76" i="9"/>
  <c r="M75" i="9"/>
  <c r="M74" i="9"/>
  <c r="M73" i="9"/>
  <c r="M72" i="9"/>
  <c r="M71" i="9"/>
  <c r="M53" i="9"/>
  <c r="M52" i="9"/>
  <c r="M51" i="9"/>
  <c r="M50" i="9"/>
  <c r="M49" i="9"/>
  <c r="M48" i="9"/>
  <c r="M30" i="9"/>
  <c r="M29" i="9"/>
  <c r="M28" i="9"/>
  <c r="M27" i="9"/>
  <c r="M26" i="9"/>
  <c r="M25" i="9"/>
  <c r="M7" i="9"/>
  <c r="M6" i="9"/>
  <c r="M5" i="9"/>
  <c r="M4" i="9"/>
  <c r="M3" i="9"/>
  <c r="M2" i="9"/>
  <c r="L99" i="9"/>
  <c r="L98" i="9"/>
  <c r="L97" i="9"/>
  <c r="L96" i="9"/>
  <c r="L95" i="9"/>
  <c r="L94" i="9"/>
  <c r="L76" i="9"/>
  <c r="L75" i="9"/>
  <c r="L74" i="9"/>
  <c r="L73" i="9"/>
  <c r="L72" i="9"/>
  <c r="L71" i="9"/>
  <c r="L53" i="9"/>
  <c r="L52" i="9"/>
  <c r="L51" i="9"/>
  <c r="L50" i="9"/>
  <c r="L49" i="9"/>
  <c r="L48" i="9"/>
  <c r="L30" i="9"/>
  <c r="L29" i="9"/>
  <c r="L28" i="9"/>
  <c r="L27" i="9"/>
  <c r="L26" i="9"/>
  <c r="L25" i="9"/>
  <c r="L7" i="9"/>
  <c r="L6" i="9"/>
  <c r="L5" i="9"/>
  <c r="L4" i="9"/>
  <c r="L3" i="9"/>
  <c r="L2" i="9"/>
  <c r="M95" i="7"/>
  <c r="L95" i="7"/>
  <c r="K95" i="7"/>
  <c r="J95" i="7"/>
  <c r="I95" i="7"/>
  <c r="H95" i="7"/>
  <c r="D94" i="7"/>
  <c r="D6" i="5" s="1"/>
  <c r="C94" i="7"/>
  <c r="U91" i="7" s="1"/>
  <c r="B94" i="7"/>
  <c r="T91" i="7" s="1"/>
  <c r="D93" i="7"/>
  <c r="V90" i="7" s="1"/>
  <c r="C93" i="7"/>
  <c r="U90" i="7" s="1"/>
  <c r="B93" i="7"/>
  <c r="T90" i="7" s="1"/>
  <c r="T93" i="7" s="1"/>
  <c r="D92" i="7"/>
  <c r="C92" i="7"/>
  <c r="Q92" i="7" s="1"/>
  <c r="B92" i="7"/>
  <c r="P92" i="7" s="1"/>
  <c r="D91" i="7"/>
  <c r="D3" i="5" s="1"/>
  <c r="C91" i="7"/>
  <c r="Q91" i="7" s="1"/>
  <c r="B91" i="7"/>
  <c r="P91" i="7" s="1"/>
  <c r="D90" i="7"/>
  <c r="D2" i="5" s="1"/>
  <c r="C90" i="7"/>
  <c r="Q90" i="7" s="1"/>
  <c r="B90" i="7"/>
  <c r="R92" i="7" l="1"/>
  <c r="D101" i="7"/>
  <c r="D104" i="7" s="1"/>
  <c r="E90" i="7"/>
  <c r="T4" i="2" s="1"/>
  <c r="D4" i="5"/>
  <c r="D95" i="7"/>
  <c r="R91" i="7"/>
  <c r="D5" i="5"/>
  <c r="V91" i="7"/>
  <c r="C2" i="5"/>
  <c r="B10" i="5" s="1"/>
  <c r="C4" i="5"/>
  <c r="B12" i="5" s="1"/>
  <c r="C6" i="5"/>
  <c r="C14" i="5" s="1"/>
  <c r="E92" i="7"/>
  <c r="B3" i="5"/>
  <c r="E93" i="7"/>
  <c r="T7" i="2" s="1"/>
  <c r="B4" i="5"/>
  <c r="P90" i="7"/>
  <c r="B2" i="5"/>
  <c r="D10" i="5" s="1"/>
  <c r="B6" i="5"/>
  <c r="D14" i="5" s="1"/>
  <c r="E94" i="7"/>
  <c r="T8" i="2" s="1"/>
  <c r="B5" i="5"/>
  <c r="B13" i="5" s="1"/>
  <c r="E91" i="7"/>
  <c r="T5" i="2" s="1"/>
  <c r="C10" i="5"/>
  <c r="C13" i="5"/>
  <c r="B11" i="5"/>
  <c r="D11" i="5"/>
  <c r="C11" i="5"/>
  <c r="S116" i="4"/>
  <c r="S106" i="1"/>
  <c r="S75" i="1"/>
  <c r="B95" i="7"/>
  <c r="R90" i="7"/>
  <c r="V93" i="7"/>
  <c r="Q93" i="7"/>
  <c r="P93" i="7"/>
  <c r="U93" i="7"/>
  <c r="C95" i="7"/>
  <c r="R85" i="7"/>
  <c r="R84" i="7"/>
  <c r="Q84" i="7"/>
  <c r="P84" i="7"/>
  <c r="V83" i="7"/>
  <c r="U83" i="7"/>
  <c r="T83" i="7"/>
  <c r="T85" i="7" s="1"/>
  <c r="R83" i="7"/>
  <c r="Q83" i="7"/>
  <c r="P83" i="7"/>
  <c r="V82" i="7"/>
  <c r="V85" i="7" s="1"/>
  <c r="U82" i="7"/>
  <c r="U85" i="7" s="1"/>
  <c r="T82" i="7"/>
  <c r="R82" i="7"/>
  <c r="Q82" i="7"/>
  <c r="Q85" i="7" s="1"/>
  <c r="P82" i="7"/>
  <c r="P85" i="7" s="1"/>
  <c r="R77" i="7"/>
  <c r="R76" i="7"/>
  <c r="Q76" i="7"/>
  <c r="P76" i="7"/>
  <c r="V75" i="7"/>
  <c r="U75" i="7"/>
  <c r="T75" i="7"/>
  <c r="T77" i="7" s="1"/>
  <c r="R75" i="7"/>
  <c r="Q75" i="7"/>
  <c r="P75" i="7"/>
  <c r="P77" i="7" s="1"/>
  <c r="V74" i="7"/>
  <c r="V77" i="7" s="1"/>
  <c r="U74" i="7"/>
  <c r="U77" i="7" s="1"/>
  <c r="T74" i="7"/>
  <c r="R74" i="7"/>
  <c r="Q74" i="7"/>
  <c r="Q77" i="7" s="1"/>
  <c r="P74" i="7"/>
  <c r="U69" i="7"/>
  <c r="P69" i="7"/>
  <c r="R68" i="7"/>
  <c r="Q68" i="7"/>
  <c r="P68" i="7"/>
  <c r="V67" i="7"/>
  <c r="V69" i="7" s="1"/>
  <c r="U67" i="7"/>
  <c r="T67" i="7"/>
  <c r="R67" i="7"/>
  <c r="R69" i="7" s="1"/>
  <c r="Q67" i="7"/>
  <c r="Q69" i="7" s="1"/>
  <c r="P67" i="7"/>
  <c r="V66" i="7"/>
  <c r="U66" i="7"/>
  <c r="T66" i="7"/>
  <c r="T69" i="7" s="1"/>
  <c r="R66" i="7"/>
  <c r="Q66" i="7"/>
  <c r="P66" i="7"/>
  <c r="R61" i="7"/>
  <c r="R60" i="7"/>
  <c r="Q60" i="7"/>
  <c r="P60" i="7"/>
  <c r="V59" i="7"/>
  <c r="U59" i="7"/>
  <c r="U61" i="7" s="1"/>
  <c r="T59" i="7"/>
  <c r="T61" i="7" s="1"/>
  <c r="R59" i="7"/>
  <c r="Q59" i="7"/>
  <c r="P59" i="7"/>
  <c r="P61" i="7" s="1"/>
  <c r="V58" i="7"/>
  <c r="V61" i="7" s="1"/>
  <c r="U58" i="7"/>
  <c r="T58" i="7"/>
  <c r="R58" i="7"/>
  <c r="Q58" i="7"/>
  <c r="Q61" i="7" s="1"/>
  <c r="P58" i="7"/>
  <c r="R53" i="7"/>
  <c r="R52" i="7"/>
  <c r="Q52" i="7"/>
  <c r="P52" i="7"/>
  <c r="V51" i="7"/>
  <c r="U51" i="7"/>
  <c r="U53" i="7" s="1"/>
  <c r="T51" i="7"/>
  <c r="T53" i="7" s="1"/>
  <c r="R51" i="7"/>
  <c r="Q51" i="7"/>
  <c r="P51" i="7"/>
  <c r="P53" i="7" s="1"/>
  <c r="V50" i="7"/>
  <c r="V53" i="7" s="1"/>
  <c r="U50" i="7"/>
  <c r="T50" i="7"/>
  <c r="R50" i="7"/>
  <c r="Q50" i="7"/>
  <c r="Q53" i="7" s="1"/>
  <c r="P50" i="7"/>
  <c r="R45" i="7"/>
  <c r="R44" i="7"/>
  <c r="Q44" i="7"/>
  <c r="P44" i="7"/>
  <c r="V43" i="7"/>
  <c r="U43" i="7"/>
  <c r="U45" i="7" s="1"/>
  <c r="T43" i="7"/>
  <c r="T45" i="7" s="1"/>
  <c r="R43" i="7"/>
  <c r="Q43" i="7"/>
  <c r="P43" i="7"/>
  <c r="P45" i="7" s="1"/>
  <c r="V42" i="7"/>
  <c r="V45" i="7" s="1"/>
  <c r="U42" i="7"/>
  <c r="T42" i="7"/>
  <c r="R42" i="7"/>
  <c r="Q42" i="7"/>
  <c r="Q45" i="7" s="1"/>
  <c r="P42" i="7"/>
  <c r="R37" i="7"/>
  <c r="R36" i="7"/>
  <c r="Q36" i="7"/>
  <c r="P36" i="7"/>
  <c r="V35" i="7"/>
  <c r="U35" i="7"/>
  <c r="U37" i="7" s="1"/>
  <c r="T35" i="7"/>
  <c r="T37" i="7" s="1"/>
  <c r="R35" i="7"/>
  <c r="Q35" i="7"/>
  <c r="P35" i="7"/>
  <c r="P37" i="7" s="1"/>
  <c r="V34" i="7"/>
  <c r="V37" i="7" s="1"/>
  <c r="U34" i="7"/>
  <c r="T34" i="7"/>
  <c r="R34" i="7"/>
  <c r="Q34" i="7"/>
  <c r="Q37" i="7" s="1"/>
  <c r="P34" i="7"/>
  <c r="V29" i="7"/>
  <c r="Q29" i="7"/>
  <c r="R28" i="7"/>
  <c r="Q28" i="7"/>
  <c r="P28" i="7"/>
  <c r="V27" i="7"/>
  <c r="U27" i="7"/>
  <c r="T27" i="7"/>
  <c r="T29" i="7" s="1"/>
  <c r="R27" i="7"/>
  <c r="R29" i="7" s="1"/>
  <c r="Q27" i="7"/>
  <c r="P27" i="7"/>
  <c r="V26" i="7"/>
  <c r="U26" i="7"/>
  <c r="U29" i="7" s="1"/>
  <c r="T26" i="7"/>
  <c r="R26" i="7"/>
  <c r="Q26" i="7"/>
  <c r="P26" i="7"/>
  <c r="P29" i="7" s="1"/>
  <c r="R21" i="7"/>
  <c r="R20" i="7"/>
  <c r="Q20" i="7"/>
  <c r="P20" i="7"/>
  <c r="V19" i="7"/>
  <c r="U19" i="7"/>
  <c r="U21" i="7" s="1"/>
  <c r="T19" i="7"/>
  <c r="T21" i="7" s="1"/>
  <c r="R19" i="7"/>
  <c r="Q19" i="7"/>
  <c r="P19" i="7"/>
  <c r="P21" i="7" s="1"/>
  <c r="V18" i="7"/>
  <c r="V21" i="7" s="1"/>
  <c r="U18" i="7"/>
  <c r="T18" i="7"/>
  <c r="R18" i="7"/>
  <c r="Q18" i="7"/>
  <c r="Q21" i="7" s="1"/>
  <c r="P18" i="7"/>
  <c r="R13" i="7"/>
  <c r="R12" i="7"/>
  <c r="Q12" i="7"/>
  <c r="P12" i="7"/>
  <c r="V11" i="7"/>
  <c r="U11" i="7"/>
  <c r="T11" i="7"/>
  <c r="R11" i="7"/>
  <c r="Q11" i="7"/>
  <c r="P11" i="7"/>
  <c r="V10" i="7"/>
  <c r="V13" i="7" s="1"/>
  <c r="U10" i="7"/>
  <c r="U13" i="7" s="1"/>
  <c r="T10" i="7"/>
  <c r="T13" i="7" s="1"/>
  <c r="R10" i="7"/>
  <c r="Q10" i="7"/>
  <c r="Q13" i="7" s="1"/>
  <c r="P10" i="7"/>
  <c r="P13" i="7" s="1"/>
  <c r="V5" i="7"/>
  <c r="U5" i="7"/>
  <c r="T5" i="7"/>
  <c r="R5" i="7"/>
  <c r="Q5" i="7"/>
  <c r="P5" i="7"/>
  <c r="V3" i="7"/>
  <c r="V2" i="7"/>
  <c r="U3" i="7"/>
  <c r="U2" i="7"/>
  <c r="T3" i="7"/>
  <c r="T2" i="7"/>
  <c r="R4" i="7"/>
  <c r="Q4" i="7"/>
  <c r="P4" i="7"/>
  <c r="R3" i="7"/>
  <c r="Q3" i="7"/>
  <c r="P3" i="7"/>
  <c r="R2" i="7"/>
  <c r="Q2" i="7"/>
  <c r="P2" i="7"/>
  <c r="T6" i="2" l="1"/>
  <c r="E101" i="7"/>
  <c r="E104" i="7" s="1"/>
  <c r="D12" i="5"/>
  <c r="C12" i="5"/>
  <c r="R93" i="7"/>
  <c r="E95" i="7"/>
  <c r="B14" i="5"/>
  <c r="D13" i="5"/>
  <c r="D87" i="7"/>
  <c r="C87" i="7"/>
  <c r="B87" i="7"/>
  <c r="D79" i="7"/>
  <c r="C79" i="7"/>
  <c r="B79" i="7"/>
  <c r="D71" i="7"/>
  <c r="C71" i="7"/>
  <c r="B71" i="7"/>
  <c r="D63" i="7"/>
  <c r="C63" i="7"/>
  <c r="B63" i="7"/>
  <c r="D55" i="7"/>
  <c r="C55" i="7"/>
  <c r="B55" i="7"/>
  <c r="D47" i="7"/>
  <c r="C47" i="7"/>
  <c r="B47" i="7"/>
  <c r="D39" i="7"/>
  <c r="C39" i="7"/>
  <c r="B39" i="7"/>
  <c r="D31" i="7"/>
  <c r="C31" i="7"/>
  <c r="B31" i="7"/>
  <c r="D23" i="7"/>
  <c r="C23" i="7"/>
  <c r="B23" i="7"/>
  <c r="D15" i="7"/>
  <c r="C15" i="7"/>
  <c r="B15" i="7"/>
  <c r="D82" i="7"/>
  <c r="D86" i="7"/>
  <c r="W8" i="2" l="1"/>
  <c r="V8" i="2"/>
  <c r="W7" i="2"/>
  <c r="V7" i="2"/>
  <c r="W6" i="2"/>
  <c r="V6" i="2"/>
  <c r="W5" i="2"/>
  <c r="V5" i="2"/>
  <c r="W4" i="2"/>
  <c r="V4" i="2"/>
  <c r="T74" i="1"/>
  <c r="T73" i="1"/>
  <c r="T72" i="1"/>
  <c r="T71" i="1"/>
  <c r="T70" i="1"/>
  <c r="T105" i="1" s="1"/>
  <c r="T69" i="1"/>
  <c r="T68" i="1"/>
  <c r="T103" i="1" s="1"/>
  <c r="T67" i="1"/>
  <c r="T102" i="1" s="1"/>
  <c r="T40" i="1"/>
  <c r="T9" i="1"/>
  <c r="T43" i="4"/>
  <c r="T82" i="4" s="1"/>
  <c r="T42" i="4"/>
  <c r="T81" i="4" s="1"/>
  <c r="T41" i="4"/>
  <c r="T80" i="4" s="1"/>
  <c r="T6" i="4"/>
  <c r="T79" i="4" s="1"/>
  <c r="T5" i="4"/>
  <c r="T78" i="4" s="1"/>
  <c r="T4" i="4"/>
  <c r="T77" i="4" s="1"/>
  <c r="M87" i="7"/>
  <c r="L87" i="7"/>
  <c r="K87" i="7"/>
  <c r="J87" i="7"/>
  <c r="I87" i="7"/>
  <c r="H87" i="7"/>
  <c r="C86" i="7"/>
  <c r="B86" i="7"/>
  <c r="D85" i="7"/>
  <c r="C85" i="7"/>
  <c r="B85" i="7"/>
  <c r="D84" i="7"/>
  <c r="C84" i="7"/>
  <c r="B84" i="7"/>
  <c r="D83" i="7"/>
  <c r="C83" i="7"/>
  <c r="B83" i="7"/>
  <c r="C82" i="7"/>
  <c r="B82" i="7"/>
  <c r="T75" i="1" l="1"/>
  <c r="T104" i="1"/>
  <c r="T106" i="1" s="1"/>
  <c r="T116" i="4"/>
  <c r="T117" i="4"/>
  <c r="T115" i="4"/>
  <c r="K99" i="9"/>
  <c r="K98" i="9"/>
  <c r="K97" i="9"/>
  <c r="K96" i="9"/>
  <c r="K95" i="9"/>
  <c r="K94" i="9"/>
  <c r="K76" i="9"/>
  <c r="K75" i="9"/>
  <c r="K74" i="9"/>
  <c r="K73" i="9"/>
  <c r="K72" i="9"/>
  <c r="K71" i="9"/>
  <c r="K53" i="9"/>
  <c r="K52" i="9"/>
  <c r="K51" i="9"/>
  <c r="K50" i="9"/>
  <c r="K49" i="9"/>
  <c r="K48" i="9"/>
  <c r="K30" i="9"/>
  <c r="K29" i="9"/>
  <c r="K28" i="9"/>
  <c r="K27" i="9"/>
  <c r="K26" i="9"/>
  <c r="K25" i="9"/>
  <c r="K7" i="9"/>
  <c r="K6" i="9"/>
  <c r="K5" i="9"/>
  <c r="K4" i="9"/>
  <c r="K3" i="9"/>
  <c r="K2" i="9"/>
  <c r="J99" i="9"/>
  <c r="J98" i="9"/>
  <c r="J97" i="9"/>
  <c r="J96" i="9"/>
  <c r="J95" i="9"/>
  <c r="J94" i="9"/>
  <c r="J76" i="9"/>
  <c r="J75" i="9"/>
  <c r="J74" i="9"/>
  <c r="J73" i="9"/>
  <c r="J72" i="9"/>
  <c r="J71" i="9"/>
  <c r="J53" i="9"/>
  <c r="J52" i="9"/>
  <c r="J51" i="9"/>
  <c r="J50" i="9"/>
  <c r="J49" i="9"/>
  <c r="J48" i="9"/>
  <c r="J30" i="9"/>
  <c r="J29" i="9"/>
  <c r="J28" i="9"/>
  <c r="J27" i="9"/>
  <c r="J26" i="9"/>
  <c r="J25" i="9"/>
  <c r="J7" i="9"/>
  <c r="J6" i="9"/>
  <c r="J5" i="9"/>
  <c r="J4" i="9"/>
  <c r="J3" i="9"/>
  <c r="J2" i="9"/>
  <c r="M79" i="7"/>
  <c r="L79" i="7"/>
  <c r="K79" i="7"/>
  <c r="J79" i="7"/>
  <c r="I79" i="7"/>
  <c r="H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Q43" i="4"/>
  <c r="Q82" i="4" s="1"/>
  <c r="Q42" i="4"/>
  <c r="Q81" i="4" s="1"/>
  <c r="Q41" i="4"/>
  <c r="Q80" i="4" s="1"/>
  <c r="Q6" i="4"/>
  <c r="Q79" i="4" s="1"/>
  <c r="Q5" i="4"/>
  <c r="Q78" i="4" s="1"/>
  <c r="Q4" i="4"/>
  <c r="Q77" i="4" s="1"/>
  <c r="Q74" i="1"/>
  <c r="Q73" i="1"/>
  <c r="Q72" i="1"/>
  <c r="Q71" i="1"/>
  <c r="Q70" i="1"/>
  <c r="Q105" i="1" s="1"/>
  <c r="Q69" i="1"/>
  <c r="Q104" i="1" s="1"/>
  <c r="Q68" i="1"/>
  <c r="Q103" i="1" s="1"/>
  <c r="Q67" i="1"/>
  <c r="Q102" i="1" s="1"/>
  <c r="Q40" i="1"/>
  <c r="Q9" i="1"/>
  <c r="Q116" i="4" l="1"/>
  <c r="Q117" i="4"/>
  <c r="Q115" i="4"/>
  <c r="Q106" i="1"/>
  <c r="Q75" i="1"/>
  <c r="M71" i="7"/>
  <c r="L71" i="7"/>
  <c r="K71" i="7"/>
  <c r="J71" i="7"/>
  <c r="I71" i="7"/>
  <c r="H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R43" i="4"/>
  <c r="R82" i="4" s="1"/>
  <c r="R42" i="4"/>
  <c r="R81" i="4" s="1"/>
  <c r="R41" i="4"/>
  <c r="R80" i="4" s="1"/>
  <c r="R6" i="4"/>
  <c r="R79" i="4" s="1"/>
  <c r="R5" i="4"/>
  <c r="R78" i="4" s="1"/>
  <c r="R4" i="4"/>
  <c r="R77" i="4" s="1"/>
  <c r="R9" i="1"/>
  <c r="R40" i="1"/>
  <c r="R74" i="1"/>
  <c r="R73" i="1"/>
  <c r="R72" i="1"/>
  <c r="R71" i="1"/>
  <c r="R70" i="1"/>
  <c r="R69" i="1"/>
  <c r="R68" i="1"/>
  <c r="R67" i="1"/>
  <c r="R105" i="1"/>
  <c r="R104" i="1"/>
  <c r="R103" i="1"/>
  <c r="R102" i="1"/>
  <c r="R75" i="1" l="1"/>
  <c r="R106" i="1"/>
  <c r="R116" i="4"/>
  <c r="R117" i="4"/>
  <c r="R115" i="4"/>
  <c r="X5" i="2"/>
  <c r="X6" i="2"/>
  <c r="X7" i="2"/>
  <c r="X8" i="2"/>
  <c r="X4" i="2"/>
  <c r="D62" i="7" l="1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M63" i="7"/>
  <c r="L63" i="7"/>
  <c r="K63" i="7"/>
  <c r="J63" i="7"/>
  <c r="I63" i="7"/>
  <c r="H63" i="7"/>
  <c r="M55" i="7"/>
  <c r="L55" i="7"/>
  <c r="K55" i="7"/>
  <c r="J55" i="7"/>
  <c r="I55" i="7"/>
  <c r="H55" i="7"/>
  <c r="M47" i="7"/>
  <c r="L47" i="7"/>
  <c r="K47" i="7"/>
  <c r="J47" i="7"/>
  <c r="I47" i="7"/>
  <c r="H47" i="7"/>
  <c r="M39" i="7"/>
  <c r="L39" i="7"/>
  <c r="K39" i="7"/>
  <c r="J39" i="7"/>
  <c r="I39" i="7"/>
  <c r="H39" i="7"/>
  <c r="M31" i="7"/>
  <c r="L31" i="7"/>
  <c r="K31" i="7"/>
  <c r="J31" i="7"/>
  <c r="I31" i="7"/>
  <c r="H31" i="7"/>
  <c r="M23" i="7"/>
  <c r="L23" i="7"/>
  <c r="K23" i="7"/>
  <c r="J23" i="7"/>
  <c r="I23" i="7"/>
  <c r="H23" i="7"/>
  <c r="M15" i="7"/>
  <c r="L15" i="7"/>
  <c r="K15" i="7"/>
  <c r="J15" i="7"/>
  <c r="I15" i="7"/>
  <c r="H15" i="7"/>
  <c r="M7" i="7"/>
  <c r="L7" i="7"/>
  <c r="K7" i="7"/>
  <c r="J7" i="7"/>
  <c r="I7" i="7"/>
  <c r="H7" i="7"/>
  <c r="D6" i="7"/>
  <c r="C6" i="7"/>
  <c r="B6" i="7"/>
  <c r="D5" i="7"/>
  <c r="C5" i="7"/>
  <c r="B5" i="7"/>
  <c r="D4" i="7"/>
  <c r="C4" i="7"/>
  <c r="B4" i="7"/>
  <c r="D3" i="7"/>
  <c r="C3" i="7"/>
  <c r="B3" i="7"/>
  <c r="D2" i="7"/>
  <c r="D7" i="7" s="1"/>
  <c r="C2" i="7"/>
  <c r="C7" i="7" s="1"/>
  <c r="B2" i="7"/>
  <c r="B7" i="7" l="1"/>
  <c r="I99" i="9"/>
  <c r="I98" i="9"/>
  <c r="I97" i="9"/>
  <c r="I96" i="9"/>
  <c r="I95" i="9"/>
  <c r="I94" i="9"/>
  <c r="I76" i="9"/>
  <c r="I75" i="9"/>
  <c r="I74" i="9"/>
  <c r="I73" i="9"/>
  <c r="I72" i="9"/>
  <c r="I71" i="9"/>
  <c r="I53" i="9"/>
  <c r="I52" i="9"/>
  <c r="I51" i="9"/>
  <c r="I50" i="9"/>
  <c r="I49" i="9"/>
  <c r="I48" i="9"/>
  <c r="I30" i="9"/>
  <c r="I29" i="9"/>
  <c r="I28" i="9"/>
  <c r="I27" i="9"/>
  <c r="I26" i="9"/>
  <c r="I25" i="9"/>
  <c r="I7" i="9"/>
  <c r="I6" i="9"/>
  <c r="I5" i="9"/>
  <c r="I4" i="9"/>
  <c r="I3" i="9"/>
  <c r="I2" i="9"/>
  <c r="P6" i="4"/>
  <c r="P79" i="4" s="1"/>
  <c r="P5" i="4"/>
  <c r="P78" i="4" s="1"/>
  <c r="P4" i="4"/>
  <c r="P77" i="4" s="1"/>
  <c r="P43" i="4"/>
  <c r="P82" i="4" s="1"/>
  <c r="P42" i="4"/>
  <c r="P81" i="4" s="1"/>
  <c r="P41" i="4"/>
  <c r="P80" i="4" s="1"/>
  <c r="P9" i="1"/>
  <c r="P40" i="1"/>
  <c r="P74" i="1"/>
  <c r="P73" i="1"/>
  <c r="P72" i="1"/>
  <c r="P71" i="1"/>
  <c r="P70" i="1"/>
  <c r="P105" i="1" s="1"/>
  <c r="P69" i="1"/>
  <c r="P68" i="1"/>
  <c r="P67" i="1"/>
  <c r="P104" i="1"/>
  <c r="P103" i="1"/>
  <c r="P75" i="1" l="1"/>
  <c r="P116" i="4"/>
  <c r="P102" i="1"/>
  <c r="P106" i="1" s="1"/>
  <c r="P117" i="4"/>
  <c r="P115" i="4"/>
  <c r="H99" i="9"/>
  <c r="H98" i="9"/>
  <c r="H97" i="9"/>
  <c r="H96" i="9"/>
  <c r="H95" i="9"/>
  <c r="H94" i="9"/>
  <c r="G99" i="9"/>
  <c r="G98" i="9"/>
  <c r="G97" i="9"/>
  <c r="G96" i="9"/>
  <c r="G95" i="9"/>
  <c r="G94" i="9"/>
  <c r="F99" i="9"/>
  <c r="F98" i="9"/>
  <c r="F97" i="9"/>
  <c r="F96" i="9"/>
  <c r="F95" i="9"/>
  <c r="F94" i="9"/>
  <c r="E99" i="9"/>
  <c r="E98" i="9"/>
  <c r="E97" i="9"/>
  <c r="E96" i="9"/>
  <c r="E95" i="9"/>
  <c r="E94" i="9"/>
  <c r="D99" i="9"/>
  <c r="D98" i="9"/>
  <c r="D97" i="9"/>
  <c r="D96" i="9"/>
  <c r="D95" i="9"/>
  <c r="D94" i="9"/>
  <c r="C99" i="9"/>
  <c r="C98" i="9"/>
  <c r="C97" i="9"/>
  <c r="C96" i="9"/>
  <c r="C95" i="9"/>
  <c r="C94" i="9"/>
  <c r="B99" i="9"/>
  <c r="B98" i="9"/>
  <c r="B97" i="9"/>
  <c r="B96" i="9"/>
  <c r="B95" i="9"/>
  <c r="B94" i="9"/>
  <c r="H76" i="9"/>
  <c r="H75" i="9"/>
  <c r="H74" i="9"/>
  <c r="H73" i="9"/>
  <c r="H72" i="9"/>
  <c r="H71" i="9"/>
  <c r="G76" i="9"/>
  <c r="G75" i="9"/>
  <c r="G74" i="9"/>
  <c r="G73" i="9"/>
  <c r="G72" i="9"/>
  <c r="G71" i="9"/>
  <c r="F76" i="9"/>
  <c r="F75" i="9"/>
  <c r="F74" i="9"/>
  <c r="F73" i="9"/>
  <c r="F72" i="9"/>
  <c r="F71" i="9"/>
  <c r="E76" i="9"/>
  <c r="E75" i="9"/>
  <c r="E74" i="9"/>
  <c r="E73" i="9"/>
  <c r="E72" i="9"/>
  <c r="E71" i="9"/>
  <c r="D76" i="9"/>
  <c r="D75" i="9"/>
  <c r="D74" i="9"/>
  <c r="D73" i="9"/>
  <c r="D72" i="9"/>
  <c r="D71" i="9"/>
  <c r="C76" i="9"/>
  <c r="C75" i="9"/>
  <c r="C74" i="9"/>
  <c r="C73" i="9"/>
  <c r="C72" i="9"/>
  <c r="C71" i="9"/>
  <c r="B76" i="9"/>
  <c r="B75" i="9"/>
  <c r="B74" i="9"/>
  <c r="B73" i="9"/>
  <c r="B72" i="9"/>
  <c r="B71" i="9"/>
  <c r="H53" i="9"/>
  <c r="H52" i="9"/>
  <c r="H51" i="9"/>
  <c r="H50" i="9"/>
  <c r="H49" i="9"/>
  <c r="H48" i="9"/>
  <c r="G53" i="9"/>
  <c r="G52" i="9"/>
  <c r="G51" i="9"/>
  <c r="G50" i="9"/>
  <c r="G49" i="9"/>
  <c r="G48" i="9"/>
  <c r="F53" i="9"/>
  <c r="F52" i="9"/>
  <c r="F51" i="9"/>
  <c r="F50" i="9"/>
  <c r="F49" i="9"/>
  <c r="F48" i="9"/>
  <c r="E53" i="9"/>
  <c r="E52" i="9"/>
  <c r="E51" i="9"/>
  <c r="E50" i="9"/>
  <c r="E49" i="9"/>
  <c r="E48" i="9"/>
  <c r="D53" i="9"/>
  <c r="D52" i="9"/>
  <c r="D51" i="9"/>
  <c r="D50" i="9"/>
  <c r="D49" i="9"/>
  <c r="D48" i="9"/>
  <c r="C53" i="9"/>
  <c r="C52" i="9"/>
  <c r="C51" i="9"/>
  <c r="C50" i="9"/>
  <c r="C49" i="9"/>
  <c r="C48" i="9"/>
  <c r="B53" i="9"/>
  <c r="B52" i="9"/>
  <c r="B51" i="9"/>
  <c r="B50" i="9"/>
  <c r="B49" i="9"/>
  <c r="B48" i="9"/>
  <c r="H30" i="9"/>
  <c r="H29" i="9"/>
  <c r="H28" i="9"/>
  <c r="H27" i="9"/>
  <c r="H26" i="9"/>
  <c r="H25" i="9"/>
  <c r="G30" i="9"/>
  <c r="G29" i="9"/>
  <c r="G28" i="9"/>
  <c r="G27" i="9"/>
  <c r="G26" i="9"/>
  <c r="G25" i="9"/>
  <c r="F30" i="9"/>
  <c r="F29" i="9"/>
  <c r="F28" i="9"/>
  <c r="F27" i="9"/>
  <c r="F26" i="9"/>
  <c r="F25" i="9"/>
  <c r="E30" i="9"/>
  <c r="E29" i="9"/>
  <c r="E28" i="9"/>
  <c r="E27" i="9"/>
  <c r="E26" i="9"/>
  <c r="E25" i="9"/>
  <c r="D30" i="9"/>
  <c r="D29" i="9"/>
  <c r="D28" i="9"/>
  <c r="D27" i="9"/>
  <c r="D26" i="9"/>
  <c r="D25" i="9"/>
  <c r="C30" i="9"/>
  <c r="C29" i="9"/>
  <c r="C28" i="9"/>
  <c r="C27" i="9"/>
  <c r="C26" i="9"/>
  <c r="C25" i="9"/>
  <c r="B30" i="9"/>
  <c r="B29" i="9"/>
  <c r="B28" i="9"/>
  <c r="B27" i="9"/>
  <c r="B26" i="9"/>
  <c r="B25" i="9"/>
  <c r="H7" i="9"/>
  <c r="G7" i="9"/>
  <c r="F7" i="9"/>
  <c r="E7" i="9"/>
  <c r="D7" i="9"/>
  <c r="C7" i="9"/>
  <c r="B7" i="9"/>
  <c r="H6" i="9"/>
  <c r="G6" i="9"/>
  <c r="F6" i="9"/>
  <c r="E6" i="9"/>
  <c r="D6" i="9"/>
  <c r="C6" i="9"/>
  <c r="B6" i="9"/>
  <c r="H5" i="9"/>
  <c r="G5" i="9"/>
  <c r="F5" i="9"/>
  <c r="E5" i="9"/>
  <c r="D5" i="9"/>
  <c r="C5" i="9"/>
  <c r="B5" i="9"/>
  <c r="H4" i="9"/>
  <c r="G4" i="9"/>
  <c r="F4" i="9"/>
  <c r="E4" i="9"/>
  <c r="D4" i="9"/>
  <c r="C4" i="9"/>
  <c r="B4" i="9"/>
  <c r="H3" i="9"/>
  <c r="G3" i="9"/>
  <c r="F3" i="9"/>
  <c r="E3" i="9"/>
  <c r="D3" i="9"/>
  <c r="C3" i="9"/>
  <c r="B3" i="9"/>
  <c r="H2" i="9"/>
  <c r="G2" i="9"/>
  <c r="F2" i="9"/>
  <c r="E2" i="9"/>
  <c r="D2" i="9"/>
  <c r="C2" i="9"/>
  <c r="B2" i="9"/>
  <c r="E15" i="8"/>
  <c r="F15" i="8" l="1"/>
  <c r="G15" i="8"/>
  <c r="B15" i="8"/>
  <c r="C15" i="8"/>
  <c r="D15" i="8"/>
  <c r="D7" i="5" l="1"/>
  <c r="C7" i="5"/>
  <c r="B7" i="5"/>
  <c r="B15" i="5" l="1"/>
  <c r="D15" i="5"/>
  <c r="C15" i="5"/>
  <c r="N104" i="1"/>
  <c r="J104" i="1"/>
  <c r="F104" i="1"/>
  <c r="O103" i="1"/>
  <c r="K103" i="1"/>
  <c r="G103" i="1"/>
  <c r="L102" i="1"/>
  <c r="H102" i="1"/>
  <c r="D102" i="1"/>
  <c r="B103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1" i="1"/>
  <c r="N71" i="1"/>
  <c r="M71" i="1"/>
  <c r="L71" i="1"/>
  <c r="K71" i="1"/>
  <c r="J71" i="1"/>
  <c r="I71" i="1"/>
  <c r="H71" i="1"/>
  <c r="G71" i="1"/>
  <c r="F71" i="1"/>
  <c r="E71" i="1"/>
  <c r="D71" i="1"/>
  <c r="O70" i="1"/>
  <c r="O105" i="1" s="1"/>
  <c r="N70" i="1"/>
  <c r="N105" i="1" s="1"/>
  <c r="M70" i="1"/>
  <c r="M105" i="1" s="1"/>
  <c r="L70" i="1"/>
  <c r="L105" i="1" s="1"/>
  <c r="K70" i="1"/>
  <c r="K105" i="1" s="1"/>
  <c r="J70" i="1"/>
  <c r="J105" i="1" s="1"/>
  <c r="I70" i="1"/>
  <c r="I105" i="1" s="1"/>
  <c r="H70" i="1"/>
  <c r="H105" i="1" s="1"/>
  <c r="G70" i="1"/>
  <c r="G105" i="1" s="1"/>
  <c r="F70" i="1"/>
  <c r="F105" i="1" s="1"/>
  <c r="E70" i="1"/>
  <c r="E105" i="1" s="1"/>
  <c r="D70" i="1"/>
  <c r="D105" i="1" s="1"/>
  <c r="O69" i="1"/>
  <c r="O104" i="1" s="1"/>
  <c r="N69" i="1"/>
  <c r="M69" i="1"/>
  <c r="M104" i="1" s="1"/>
  <c r="L69" i="1"/>
  <c r="L104" i="1" s="1"/>
  <c r="K69" i="1"/>
  <c r="K104" i="1" s="1"/>
  <c r="J69" i="1"/>
  <c r="I69" i="1"/>
  <c r="I104" i="1" s="1"/>
  <c r="H69" i="1"/>
  <c r="H104" i="1" s="1"/>
  <c r="G69" i="1"/>
  <c r="G104" i="1" s="1"/>
  <c r="F69" i="1"/>
  <c r="E69" i="1"/>
  <c r="E104" i="1" s="1"/>
  <c r="D69" i="1"/>
  <c r="D104" i="1" s="1"/>
  <c r="O68" i="1"/>
  <c r="N68" i="1"/>
  <c r="N103" i="1" s="1"/>
  <c r="M68" i="1"/>
  <c r="M103" i="1" s="1"/>
  <c r="L68" i="1"/>
  <c r="L103" i="1" s="1"/>
  <c r="K68" i="1"/>
  <c r="J68" i="1"/>
  <c r="J103" i="1" s="1"/>
  <c r="I68" i="1"/>
  <c r="I103" i="1" s="1"/>
  <c r="H68" i="1"/>
  <c r="H103" i="1" s="1"/>
  <c r="G68" i="1"/>
  <c r="F68" i="1"/>
  <c r="F103" i="1" s="1"/>
  <c r="E68" i="1"/>
  <c r="E103" i="1" s="1"/>
  <c r="D68" i="1"/>
  <c r="D103" i="1" s="1"/>
  <c r="O67" i="1"/>
  <c r="O75" i="1" s="1"/>
  <c r="N67" i="1"/>
  <c r="N75" i="1" s="1"/>
  <c r="M67" i="1"/>
  <c r="M75" i="1" s="1"/>
  <c r="L67" i="1"/>
  <c r="L75" i="1" s="1"/>
  <c r="K67" i="1"/>
  <c r="K75" i="1" s="1"/>
  <c r="J67" i="1"/>
  <c r="J75" i="1" s="1"/>
  <c r="I67" i="1"/>
  <c r="I75" i="1" s="1"/>
  <c r="H67" i="1"/>
  <c r="H75" i="1" s="1"/>
  <c r="G67" i="1"/>
  <c r="G75" i="1" s="1"/>
  <c r="F67" i="1"/>
  <c r="F75" i="1" s="1"/>
  <c r="E67" i="1"/>
  <c r="E75" i="1" s="1"/>
  <c r="D67" i="1"/>
  <c r="D75" i="1" s="1"/>
  <c r="C74" i="1"/>
  <c r="C73" i="1"/>
  <c r="C72" i="1"/>
  <c r="C71" i="1"/>
  <c r="C70" i="1"/>
  <c r="C105" i="1" s="1"/>
  <c r="C69" i="1"/>
  <c r="C104" i="1" s="1"/>
  <c r="C68" i="1"/>
  <c r="C103" i="1" s="1"/>
  <c r="C67" i="1"/>
  <c r="B74" i="1"/>
  <c r="B73" i="1"/>
  <c r="B72" i="1"/>
  <c r="B71" i="1"/>
  <c r="B70" i="1"/>
  <c r="B105" i="1" s="1"/>
  <c r="B69" i="1"/>
  <c r="B104" i="1" s="1"/>
  <c r="B68" i="1"/>
  <c r="B67" i="1"/>
  <c r="B102" i="1" s="1"/>
  <c r="B106" i="1" l="1"/>
  <c r="M106" i="1"/>
  <c r="E102" i="1"/>
  <c r="E106" i="1" s="1"/>
  <c r="I102" i="1"/>
  <c r="I106" i="1" s="1"/>
  <c r="M102" i="1"/>
  <c r="D106" i="1"/>
  <c r="L106" i="1"/>
  <c r="K106" i="1"/>
  <c r="B75" i="1"/>
  <c r="F102" i="1"/>
  <c r="F106" i="1" s="1"/>
  <c r="J102" i="1"/>
  <c r="J106" i="1" s="1"/>
  <c r="N102" i="1"/>
  <c r="N106" i="1" s="1"/>
  <c r="H106" i="1"/>
  <c r="C75" i="1"/>
  <c r="C102" i="1"/>
  <c r="C106" i="1" s="1"/>
  <c r="G102" i="1"/>
  <c r="G106" i="1" s="1"/>
  <c r="K102" i="1"/>
  <c r="O102" i="1"/>
  <c r="O106" i="1" s="1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3" i="4"/>
  <c r="B42" i="4"/>
  <c r="B41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B6" i="4"/>
  <c r="B5" i="4"/>
  <c r="B4" i="4"/>
  <c r="O40" i="1" l="1"/>
  <c r="O9" i="1"/>
  <c r="O82" i="4"/>
  <c r="O81" i="4"/>
  <c r="O80" i="4"/>
  <c r="O79" i="4"/>
  <c r="O78" i="4"/>
  <c r="O77" i="4"/>
  <c r="O115" i="4" l="1"/>
  <c r="O117" i="4"/>
  <c r="O116" i="4"/>
  <c r="N82" i="4"/>
  <c r="N81" i="4"/>
  <c r="N80" i="4"/>
  <c r="N79" i="4"/>
  <c r="N78" i="4"/>
  <c r="N77" i="4"/>
  <c r="M82" i="4"/>
  <c r="M81" i="4"/>
  <c r="M80" i="4"/>
  <c r="M79" i="4"/>
  <c r="M78" i="4"/>
  <c r="M77" i="4"/>
  <c r="L82" i="4"/>
  <c r="L81" i="4"/>
  <c r="L80" i="4"/>
  <c r="L79" i="4"/>
  <c r="L78" i="4"/>
  <c r="L77" i="4"/>
  <c r="K82" i="4"/>
  <c r="K81" i="4"/>
  <c r="K80" i="4"/>
  <c r="K79" i="4"/>
  <c r="K78" i="4"/>
  <c r="K77" i="4"/>
  <c r="J82" i="4"/>
  <c r="J81" i="4"/>
  <c r="J80" i="4"/>
  <c r="J79" i="4"/>
  <c r="J78" i="4"/>
  <c r="J77" i="4"/>
  <c r="I82" i="4"/>
  <c r="I81" i="4"/>
  <c r="I80" i="4"/>
  <c r="I79" i="4"/>
  <c r="I78" i="4"/>
  <c r="I77" i="4"/>
  <c r="H82" i="4"/>
  <c r="H81" i="4"/>
  <c r="H80" i="4"/>
  <c r="H79" i="4"/>
  <c r="H78" i="4"/>
  <c r="H77" i="4"/>
  <c r="G82" i="4"/>
  <c r="G81" i="4"/>
  <c r="G80" i="4"/>
  <c r="G79" i="4"/>
  <c r="G78" i="4"/>
  <c r="G77" i="4"/>
  <c r="F82" i="4"/>
  <c r="F81" i="4"/>
  <c r="F80" i="4"/>
  <c r="F79" i="4"/>
  <c r="F78" i="4"/>
  <c r="F77" i="4"/>
  <c r="E82" i="4"/>
  <c r="E81" i="4"/>
  <c r="E80" i="4"/>
  <c r="E79" i="4"/>
  <c r="E78" i="4"/>
  <c r="E77" i="4"/>
  <c r="D82" i="4"/>
  <c r="D81" i="4"/>
  <c r="D80" i="4"/>
  <c r="D79" i="4"/>
  <c r="D78" i="4"/>
  <c r="D77" i="4"/>
  <c r="C82" i="4"/>
  <c r="C81" i="4"/>
  <c r="C80" i="4"/>
  <c r="C79" i="4"/>
  <c r="C78" i="4"/>
  <c r="C77" i="4"/>
  <c r="B82" i="4"/>
  <c r="B81" i="4"/>
  <c r="B80" i="4"/>
  <c r="B79" i="4"/>
  <c r="B78" i="4"/>
  <c r="B77" i="4"/>
  <c r="D115" i="4" l="1"/>
  <c r="E117" i="4"/>
  <c r="F115" i="4"/>
  <c r="H115" i="4"/>
  <c r="I117" i="4"/>
  <c r="J115" i="4"/>
  <c r="M117" i="4"/>
  <c r="F116" i="4"/>
  <c r="N116" i="4"/>
  <c r="B115" i="4"/>
  <c r="C117" i="4"/>
  <c r="G117" i="4"/>
  <c r="K117" i="4"/>
  <c r="N115" i="4"/>
  <c r="L115" i="4"/>
  <c r="D116" i="4"/>
  <c r="H116" i="4"/>
  <c r="J116" i="4"/>
  <c r="L116" i="4"/>
  <c r="C115" i="4"/>
  <c r="D117" i="4"/>
  <c r="E115" i="4"/>
  <c r="F117" i="4"/>
  <c r="G115" i="4"/>
  <c r="H117" i="4"/>
  <c r="I115" i="4"/>
  <c r="J117" i="4"/>
  <c r="K115" i="4"/>
  <c r="L117" i="4"/>
  <c r="M115" i="4"/>
  <c r="E116" i="4"/>
  <c r="I116" i="4"/>
  <c r="M116" i="4"/>
  <c r="B117" i="4"/>
  <c r="B116" i="4"/>
  <c r="C116" i="4"/>
  <c r="G116" i="4"/>
  <c r="K116" i="4"/>
  <c r="N117" i="4"/>
  <c r="N9" i="1"/>
  <c r="N40" i="1"/>
  <c r="M45" i="4" l="1"/>
  <c r="L45" i="4"/>
  <c r="K45" i="4"/>
  <c r="J45" i="4"/>
  <c r="I45" i="4"/>
  <c r="H45" i="4"/>
  <c r="G45" i="4"/>
  <c r="F45" i="4"/>
  <c r="E45" i="4"/>
  <c r="D45" i="4"/>
  <c r="C45" i="4"/>
  <c r="B45" i="4"/>
  <c r="M8" i="4"/>
  <c r="L8" i="4"/>
  <c r="K8" i="4"/>
  <c r="J8" i="4"/>
  <c r="I8" i="4"/>
  <c r="H8" i="4"/>
  <c r="G8" i="4"/>
  <c r="F8" i="4"/>
  <c r="E8" i="4"/>
  <c r="D8" i="4"/>
  <c r="C8" i="4"/>
  <c r="B8" i="4"/>
  <c r="M9" i="1"/>
  <c r="L9" i="1"/>
  <c r="M40" i="1"/>
  <c r="L40" i="1"/>
  <c r="K40" i="1"/>
  <c r="J40" i="1"/>
  <c r="I40" i="1"/>
  <c r="H40" i="1"/>
  <c r="G40" i="1"/>
  <c r="F40" i="1"/>
  <c r="E40" i="1"/>
  <c r="D40" i="1"/>
  <c r="C40" i="1"/>
  <c r="B40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<sst xmlns="http://schemas.openxmlformats.org/spreadsheetml/2006/main" count="735" uniqueCount="73">
  <si>
    <t>01/02</t>
  </si>
  <si>
    <t>02/03</t>
  </si>
  <si>
    <t>03/04</t>
  </si>
  <si>
    <t>04/05</t>
  </si>
  <si>
    <t>05/06</t>
  </si>
  <si>
    <t>06/07</t>
  </si>
  <si>
    <t>07/08</t>
  </si>
  <si>
    <t>Distrikt</t>
  </si>
  <si>
    <t>Reg 1</t>
  </si>
  <si>
    <t>Reg 2</t>
  </si>
  <si>
    <t>Reg 3</t>
  </si>
  <si>
    <t>Reg 4</t>
  </si>
  <si>
    <t>Reg 5</t>
  </si>
  <si>
    <t>08/09</t>
  </si>
  <si>
    <t>09/10</t>
  </si>
  <si>
    <t>10/11</t>
  </si>
  <si>
    <t>FIS Licens D YJ</t>
  </si>
  <si>
    <t>FIS Licens H YJ</t>
  </si>
  <si>
    <t>11/12</t>
  </si>
  <si>
    <t>12/13</t>
  </si>
  <si>
    <t>D 10-11 / 11-12</t>
  </si>
  <si>
    <t>D 12-13 / 13-14</t>
  </si>
  <si>
    <t>D 14-15 / 15-16</t>
  </si>
  <si>
    <t>H 10-11 / 11-12</t>
  </si>
  <si>
    <t>H 12-13 / 13-14</t>
  </si>
  <si>
    <t>H 14-15 / 15-16</t>
  </si>
  <si>
    <t>Damer och herrar 10-15 år* (fr.o.m. 12/13 11-16 år) regionsvis.</t>
  </si>
  <si>
    <t>13/14</t>
  </si>
  <si>
    <t>D-H 10-11 / 11-12</t>
  </si>
  <si>
    <t>D-H 12-13 / 13-14</t>
  </si>
  <si>
    <t>D-H 14-15 / 15-16</t>
  </si>
  <si>
    <t>14/15</t>
  </si>
  <si>
    <t>FIS Licens D-H YJ</t>
  </si>
  <si>
    <t>D11-12</t>
  </si>
  <si>
    <t>H11-12</t>
  </si>
  <si>
    <t>DH11-12</t>
  </si>
  <si>
    <t>D13-14</t>
  </si>
  <si>
    <t>H13-14</t>
  </si>
  <si>
    <t>DH13-14</t>
  </si>
  <si>
    <t>D15-16</t>
  </si>
  <si>
    <t>H15-16</t>
  </si>
  <si>
    <t>DH15-16</t>
  </si>
  <si>
    <t>Region 1</t>
  </si>
  <si>
    <t>Region 2</t>
  </si>
  <si>
    <t>Region 3</t>
  </si>
  <si>
    <t>Region 4</t>
  </si>
  <si>
    <t>Region 5</t>
  </si>
  <si>
    <t>Totalt</t>
  </si>
  <si>
    <t>D10-11</t>
  </si>
  <si>
    <t>H10-11</t>
  </si>
  <si>
    <t>D12-13</t>
  </si>
  <si>
    <t>H12-13</t>
  </si>
  <si>
    <t>D14-15</t>
  </si>
  <si>
    <t>H14-15</t>
  </si>
  <si>
    <t>15/16</t>
  </si>
  <si>
    <t>Min</t>
  </si>
  <si>
    <t>Max</t>
  </si>
  <si>
    <t>Diff</t>
  </si>
  <si>
    <t>16/17</t>
  </si>
  <si>
    <t>17/18</t>
  </si>
  <si>
    <t>18/19</t>
  </si>
  <si>
    <t>LVC-USM-YJ damer 2002 - 2020</t>
  </si>
  <si>
    <t>LVC-USM-YJ herrar  2002 - 2020</t>
  </si>
  <si>
    <t>LVC-USM-YJ damer och herrar  2002 - 2020</t>
  </si>
  <si>
    <t>LVC-USM damer 2002 - 2020</t>
  </si>
  <si>
    <t>LVC-USM herrar  2002 - 2020</t>
  </si>
  <si>
    <t>LVC-USM damer och herrar  2002 - 2020</t>
  </si>
  <si>
    <t xml:space="preserve">Antal födda i berörda åldersklasser 2002 - 2020 </t>
  </si>
  <si>
    <t>19/20</t>
  </si>
  <si>
    <t>U12 &gt; U14</t>
  </si>
  <si>
    <t>U14 &gt; U16</t>
  </si>
  <si>
    <t>U12 &gt; U16</t>
  </si>
  <si>
    <t>Förändring från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</si>
</sst>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0" fillId="0" borderId="0"/>
    <xf numFmtId="0" fontId="13" fillId="0" borderId="0"/>
    <xf numFmtId="0" fontId="17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80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0" borderId="0" xfId="0"/>
    <xf numFmtId="0" fontId="11" fillId="0" borderId="0" xfId="0" applyFont="1"/>
    <xf numFmtId="49" fontId="11" fillId="0" borderId="0" xfId="21" applyNumberFormat="1" applyFont="1" applyFill="1" applyAlignment="1">
      <alignment horizontal="center"/>
    </xf>
    <xf numFmtId="0" fontId="10" fillId="0" borderId="0" xfId="20"/>
    <xf numFmtId="49" fontId="11" fillId="0" borderId="0" xfId="21" applyNumberFormat="1" applyFont="1"/>
    <xf numFmtId="49" fontId="11" fillId="0" borderId="0" xfId="21" applyNumberFormat="1" applyFont="1" applyAlignment="1">
      <alignment horizontal="center"/>
    </xf>
    <xf numFmtId="0" fontId="13" fillId="0" borderId="0" xfId="21"/>
    <xf numFmtId="0" fontId="9" fillId="0" borderId="0" xfId="23"/>
    <xf numFmtId="10" fontId="9" fillId="0" borderId="0" xfId="23" applyNumberFormat="1"/>
    <xf numFmtId="0" fontId="8" fillId="0" borderId="0" xfId="24"/>
    <xf numFmtId="0" fontId="8" fillId="0" borderId="0" xfId="25"/>
    <xf numFmtId="0" fontId="13" fillId="0" borderId="0" xfId="21"/>
    <xf numFmtId="0" fontId="7" fillId="0" borderId="0" xfId="23" applyFont="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13" fillId="0" borderId="0" xfId="2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4" fillId="0" borderId="1" xfId="0" applyFont="1" applyBorder="1"/>
    <xf numFmtId="16" fontId="14" fillId="0" borderId="2" xfId="0" applyNumberFormat="1" applyFont="1" applyBorder="1"/>
    <xf numFmtId="0" fontId="14" fillId="0" borderId="2" xfId="0" applyFont="1" applyBorder="1"/>
    <xf numFmtId="0" fontId="18" fillId="0" borderId="2" xfId="23" applyFont="1" applyBorder="1"/>
    <xf numFmtId="0" fontId="14" fillId="0" borderId="4" xfId="0" applyFont="1" applyBorder="1"/>
    <xf numFmtId="16" fontId="14" fillId="0" borderId="0" xfId="0" applyNumberFormat="1" applyFont="1" applyBorder="1"/>
    <xf numFmtId="0" fontId="18" fillId="0" borderId="0" xfId="23" applyFont="1" applyBorder="1"/>
    <xf numFmtId="0" fontId="10" fillId="0" borderId="0" xfId="20" applyFill="1"/>
    <xf numFmtId="0" fontId="0" fillId="0" borderId="0" xfId="0"/>
    <xf numFmtId="0" fontId="0" fillId="0" borderId="0" xfId="0" applyBorder="1"/>
    <xf numFmtId="0" fontId="0" fillId="0" borderId="0" xfId="0"/>
    <xf numFmtId="0" fontId="13" fillId="0" borderId="0" xfId="21"/>
    <xf numFmtId="16" fontId="13" fillId="0" borderId="0" xfId="0" quotePrefix="1" applyNumberFormat="1" applyFont="1"/>
    <xf numFmtId="0" fontId="13" fillId="0" borderId="0" xfId="0" quotePrefix="1" applyFont="1"/>
    <xf numFmtId="49" fontId="11" fillId="2" borderId="0" xfId="0" applyNumberFormat="1" applyFont="1" applyFill="1" applyAlignment="1">
      <alignment horizontal="center"/>
    </xf>
    <xf numFmtId="0" fontId="3" fillId="0" borderId="0" xfId="24" applyFont="1"/>
    <xf numFmtId="0" fontId="2" fillId="0" borderId="0" xfId="23" applyFont="1"/>
    <xf numFmtId="0" fontId="1" fillId="0" borderId="0" xfId="24" applyFont="1"/>
  </cellXfs>
  <cellStyles count="30">
    <cellStyle name="Följd hyperlänk 10" xfId="1"/>
    <cellStyle name="Följd hyperlänk 2" xfId="2"/>
    <cellStyle name="Följd hyperlänk 3" xfId="3"/>
    <cellStyle name="Följd hyperlänk 4" xfId="4"/>
    <cellStyle name="Följd hyperlänk 5" xfId="5"/>
    <cellStyle name="Följd hyperlänk 6" xfId="6"/>
    <cellStyle name="Följd hyperlänk 7" xfId="7"/>
    <cellStyle name="Följd hyperlänk 8" xfId="8"/>
    <cellStyle name="Följd hyperlänk 9" xfId="9"/>
    <cellStyle name="Hyperlänk 10" xfId="10"/>
    <cellStyle name="Hyperlänk 2" xfId="11"/>
    <cellStyle name="Hyperlänk 3" xfId="12"/>
    <cellStyle name="Hyperlänk 4" xfId="13"/>
    <cellStyle name="Hyperlänk 5" xfId="14"/>
    <cellStyle name="Hyperlänk 6" xfId="15"/>
    <cellStyle name="Hyperlänk 7" xfId="16"/>
    <cellStyle name="Hyperlänk 8" xfId="17"/>
    <cellStyle name="Hyperlänk 9" xfId="18"/>
    <cellStyle name="Normal" xfId="0" builtinId="0"/>
    <cellStyle name="Normal 2" xfId="19"/>
    <cellStyle name="Normal 2 2" xfId="21"/>
    <cellStyle name="Normal 2 3" xfId="22"/>
    <cellStyle name="Normal 3" xfId="20"/>
    <cellStyle name="Normal 4" xfId="23"/>
    <cellStyle name="Normal 4 2" xfId="25"/>
    <cellStyle name="Normal 4 3" xfId="26"/>
    <cellStyle name="Normal 4 4" xfId="27"/>
    <cellStyle name="Normal 4 5" xfId="28"/>
    <cellStyle name="Normal 4 6" xfId="29"/>
    <cellStyle name="Normal 5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373315585258E-2"/>
          <c:y val="7.162553704356342E-2"/>
          <c:w val="0.75919185790284816"/>
          <c:h val="0.8071647059140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'LVC-USM-YJ 02-20'!$A$5</c:f>
              <c:strCache>
                <c:ptCount val="1"/>
                <c:pt idx="0">
                  <c:v>D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02-20'!$B$4:$T$4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02-20'!$B$5:$T$5</c:f>
              <c:numCache>
                <c:formatCode>General</c:formatCode>
                <c:ptCount val="19"/>
                <c:pt idx="0">
                  <c:v>433</c:v>
                </c:pt>
                <c:pt idx="1">
                  <c:v>415</c:v>
                </c:pt>
                <c:pt idx="2">
                  <c:v>504</c:v>
                </c:pt>
                <c:pt idx="3">
                  <c:v>478</c:v>
                </c:pt>
                <c:pt idx="4">
                  <c:v>459</c:v>
                </c:pt>
                <c:pt idx="5">
                  <c:v>413</c:v>
                </c:pt>
                <c:pt idx="6">
                  <c:v>356</c:v>
                </c:pt>
                <c:pt idx="7">
                  <c:v>414</c:v>
                </c:pt>
                <c:pt idx="8">
                  <c:v>431</c:v>
                </c:pt>
                <c:pt idx="9">
                  <c:v>488</c:v>
                </c:pt>
                <c:pt idx="10">
                  <c:v>430</c:v>
                </c:pt>
                <c:pt idx="11">
                  <c:v>419</c:v>
                </c:pt>
                <c:pt idx="12">
                  <c:v>420</c:v>
                </c:pt>
                <c:pt idx="13">
                  <c:v>453</c:v>
                </c:pt>
                <c:pt idx="14">
                  <c:v>459</c:v>
                </c:pt>
                <c:pt idx="15">
                  <c:v>476</c:v>
                </c:pt>
                <c:pt idx="16">
                  <c:v>428</c:v>
                </c:pt>
                <c:pt idx="17">
                  <c:v>452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7-4098-B82C-A7CB58685856}"/>
            </c:ext>
          </c:extLst>
        </c:ser>
        <c:ser>
          <c:idx val="1"/>
          <c:order val="1"/>
          <c:tx>
            <c:strRef>
              <c:f>'LVC-USM-YJ 02-20'!$A$6</c:f>
              <c:strCache>
                <c:ptCount val="1"/>
                <c:pt idx="0">
                  <c:v>D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02-20'!$B$4:$T$4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02-20'!$B$6:$T$6</c:f>
              <c:numCache>
                <c:formatCode>General</c:formatCode>
                <c:ptCount val="19"/>
                <c:pt idx="0">
                  <c:v>393</c:v>
                </c:pt>
                <c:pt idx="1">
                  <c:v>393</c:v>
                </c:pt>
                <c:pt idx="2">
                  <c:v>491</c:v>
                </c:pt>
                <c:pt idx="3">
                  <c:v>466</c:v>
                </c:pt>
                <c:pt idx="4">
                  <c:v>505</c:v>
                </c:pt>
                <c:pt idx="5">
                  <c:v>472</c:v>
                </c:pt>
                <c:pt idx="6">
                  <c:v>370</c:v>
                </c:pt>
                <c:pt idx="7">
                  <c:v>384</c:v>
                </c:pt>
                <c:pt idx="8">
                  <c:v>373</c:v>
                </c:pt>
                <c:pt idx="9">
                  <c:v>424</c:v>
                </c:pt>
                <c:pt idx="10">
                  <c:v>372</c:v>
                </c:pt>
                <c:pt idx="11">
                  <c:v>344</c:v>
                </c:pt>
                <c:pt idx="12">
                  <c:v>354</c:v>
                </c:pt>
                <c:pt idx="13">
                  <c:v>365</c:v>
                </c:pt>
                <c:pt idx="14">
                  <c:v>386</c:v>
                </c:pt>
                <c:pt idx="15">
                  <c:v>376</c:v>
                </c:pt>
                <c:pt idx="16">
                  <c:v>391</c:v>
                </c:pt>
                <c:pt idx="17">
                  <c:v>387</c:v>
                </c:pt>
                <c:pt idx="18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7-4098-B82C-A7CB58685856}"/>
            </c:ext>
          </c:extLst>
        </c:ser>
        <c:ser>
          <c:idx val="2"/>
          <c:order val="2"/>
          <c:tx>
            <c:strRef>
              <c:f>'LVC-USM-YJ 02-20'!$A$7</c:f>
              <c:strCache>
                <c:ptCount val="1"/>
                <c:pt idx="0">
                  <c:v>D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02-20'!$B$4:$T$4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02-20'!$B$7:$T$7</c:f>
              <c:numCache>
                <c:formatCode>General</c:formatCode>
                <c:ptCount val="19"/>
                <c:pt idx="0">
                  <c:v>238</c:v>
                </c:pt>
                <c:pt idx="1">
                  <c:v>238</c:v>
                </c:pt>
                <c:pt idx="2">
                  <c:v>237</c:v>
                </c:pt>
                <c:pt idx="3">
                  <c:v>268</c:v>
                </c:pt>
                <c:pt idx="4">
                  <c:v>290</c:v>
                </c:pt>
                <c:pt idx="5">
                  <c:v>277</c:v>
                </c:pt>
                <c:pt idx="6">
                  <c:v>269</c:v>
                </c:pt>
                <c:pt idx="7">
                  <c:v>225</c:v>
                </c:pt>
                <c:pt idx="8">
                  <c:v>236</c:v>
                </c:pt>
                <c:pt idx="9">
                  <c:v>235</c:v>
                </c:pt>
                <c:pt idx="10">
                  <c:v>205</c:v>
                </c:pt>
                <c:pt idx="11">
                  <c:v>176</c:v>
                </c:pt>
                <c:pt idx="12">
                  <c:v>191</c:v>
                </c:pt>
                <c:pt idx="13">
                  <c:v>230</c:v>
                </c:pt>
                <c:pt idx="14">
                  <c:v>218</c:v>
                </c:pt>
                <c:pt idx="15">
                  <c:v>239</c:v>
                </c:pt>
                <c:pt idx="16">
                  <c:v>215</c:v>
                </c:pt>
                <c:pt idx="17">
                  <c:v>213</c:v>
                </c:pt>
                <c:pt idx="18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7-4098-B82C-A7CB58685856}"/>
            </c:ext>
          </c:extLst>
        </c:ser>
        <c:ser>
          <c:idx val="3"/>
          <c:order val="3"/>
          <c:tx>
            <c:strRef>
              <c:f>'LVC-USM-YJ 02-20'!$A$8</c:f>
              <c:strCache>
                <c:ptCount val="1"/>
                <c:pt idx="0">
                  <c:v>FIS Licens D YJ</c:v>
                </c:pt>
              </c:strCache>
            </c:strRef>
          </c:tx>
          <c:invertIfNegative val="0"/>
          <c:cat>
            <c:strRef>
              <c:f>'LVC-USM-YJ 02-20'!$B$4:$T$4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02-20'!$B$8:$T$8</c:f>
              <c:numCache>
                <c:formatCode>General</c:formatCode>
                <c:ptCount val="19"/>
                <c:pt idx="0">
                  <c:v>99</c:v>
                </c:pt>
                <c:pt idx="1">
                  <c:v>93</c:v>
                </c:pt>
                <c:pt idx="2">
                  <c:v>111</c:v>
                </c:pt>
                <c:pt idx="3">
                  <c:v>116</c:v>
                </c:pt>
                <c:pt idx="4">
                  <c:v>135</c:v>
                </c:pt>
                <c:pt idx="5">
                  <c:v>134</c:v>
                </c:pt>
                <c:pt idx="6">
                  <c:v>163</c:v>
                </c:pt>
                <c:pt idx="7">
                  <c:v>140</c:v>
                </c:pt>
                <c:pt idx="8">
                  <c:v>160</c:v>
                </c:pt>
                <c:pt idx="9">
                  <c:v>125</c:v>
                </c:pt>
                <c:pt idx="10">
                  <c:v>159</c:v>
                </c:pt>
                <c:pt idx="11">
                  <c:v>124</c:v>
                </c:pt>
                <c:pt idx="12">
                  <c:v>115</c:v>
                </c:pt>
                <c:pt idx="13">
                  <c:v>102</c:v>
                </c:pt>
                <c:pt idx="14">
                  <c:v>114</c:v>
                </c:pt>
                <c:pt idx="15">
                  <c:v>107</c:v>
                </c:pt>
                <c:pt idx="16">
                  <c:v>100</c:v>
                </c:pt>
                <c:pt idx="17">
                  <c:v>111</c:v>
                </c:pt>
                <c:pt idx="1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7-4098-B82C-A7CB58685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1424"/>
        <c:axId val="159593216"/>
      </c:barChart>
      <c:catAx>
        <c:axId val="159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3216"/>
        <c:crosses val="autoZero"/>
        <c:auto val="1"/>
        <c:lblAlgn val="ctr"/>
        <c:lblOffset val="100"/>
        <c:noMultiLvlLbl val="0"/>
      </c:catAx>
      <c:valAx>
        <c:axId val="1595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6477804404884"/>
          <c:y val="0.39118562765861165"/>
          <c:w val="7.5550120507046042E-2"/>
          <c:h val="0.2085750304833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4487663197686E-2"/>
          <c:y val="6.2650676123254104E-2"/>
          <c:w val="0.80452405950567596"/>
          <c:h val="0.8289166379384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'Regionsvis 02-20'!$A$4</c:f>
              <c:strCache>
                <c:ptCount val="1"/>
                <c:pt idx="0">
                  <c:v>Reg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02-20'!$B$4:$T$4</c:f>
              <c:numCache>
                <c:formatCode>General</c:formatCode>
                <c:ptCount val="19"/>
                <c:pt idx="0">
                  <c:v>256</c:v>
                </c:pt>
                <c:pt idx="1">
                  <c:v>281</c:v>
                </c:pt>
                <c:pt idx="2">
                  <c:v>295</c:v>
                </c:pt>
                <c:pt idx="3">
                  <c:v>315</c:v>
                </c:pt>
                <c:pt idx="4">
                  <c:v>280</c:v>
                </c:pt>
                <c:pt idx="5">
                  <c:v>267</c:v>
                </c:pt>
                <c:pt idx="6">
                  <c:v>251</c:v>
                </c:pt>
                <c:pt idx="7">
                  <c:v>255</c:v>
                </c:pt>
                <c:pt idx="8">
                  <c:v>229</c:v>
                </c:pt>
                <c:pt idx="9">
                  <c:v>212</c:v>
                </c:pt>
                <c:pt idx="10">
                  <c:v>207</c:v>
                </c:pt>
                <c:pt idx="11">
                  <c:v>180</c:v>
                </c:pt>
                <c:pt idx="12">
                  <c:v>187</c:v>
                </c:pt>
                <c:pt idx="13">
                  <c:v>197</c:v>
                </c:pt>
                <c:pt idx="14">
                  <c:v>178</c:v>
                </c:pt>
                <c:pt idx="15">
                  <c:v>184</c:v>
                </c:pt>
                <c:pt idx="16">
                  <c:v>171</c:v>
                </c:pt>
                <c:pt idx="17">
                  <c:v>172</c:v>
                </c:pt>
                <c:pt idx="18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D-4F80-A56B-0D241675EF8E}"/>
            </c:ext>
          </c:extLst>
        </c:ser>
        <c:ser>
          <c:idx val="1"/>
          <c:order val="1"/>
          <c:tx>
            <c:strRef>
              <c:f>'Regionsvis 02-20'!$A$5</c:f>
              <c:strCache>
                <c:ptCount val="1"/>
                <c:pt idx="0">
                  <c:v>Reg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02-20'!$B$5:$T$5</c:f>
              <c:numCache>
                <c:formatCode>General</c:formatCode>
                <c:ptCount val="19"/>
                <c:pt idx="0">
                  <c:v>436</c:v>
                </c:pt>
                <c:pt idx="1">
                  <c:v>514</c:v>
                </c:pt>
                <c:pt idx="2">
                  <c:v>583</c:v>
                </c:pt>
                <c:pt idx="3">
                  <c:v>565</c:v>
                </c:pt>
                <c:pt idx="4">
                  <c:v>556</c:v>
                </c:pt>
                <c:pt idx="5">
                  <c:v>525</c:v>
                </c:pt>
                <c:pt idx="6">
                  <c:v>493</c:v>
                </c:pt>
                <c:pt idx="7">
                  <c:v>489</c:v>
                </c:pt>
                <c:pt idx="8">
                  <c:v>469</c:v>
                </c:pt>
                <c:pt idx="9">
                  <c:v>476</c:v>
                </c:pt>
                <c:pt idx="10">
                  <c:v>438</c:v>
                </c:pt>
                <c:pt idx="11">
                  <c:v>387</c:v>
                </c:pt>
                <c:pt idx="12">
                  <c:v>364</c:v>
                </c:pt>
                <c:pt idx="13">
                  <c:v>385</c:v>
                </c:pt>
                <c:pt idx="14">
                  <c:v>378</c:v>
                </c:pt>
                <c:pt idx="15">
                  <c:v>387</c:v>
                </c:pt>
                <c:pt idx="16">
                  <c:v>368</c:v>
                </c:pt>
                <c:pt idx="17">
                  <c:v>346</c:v>
                </c:pt>
                <c:pt idx="18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D-4F80-A56B-0D241675EF8E}"/>
            </c:ext>
          </c:extLst>
        </c:ser>
        <c:ser>
          <c:idx val="2"/>
          <c:order val="2"/>
          <c:tx>
            <c:strRef>
              <c:f>'Regionsvis 02-20'!$A$6</c:f>
              <c:strCache>
                <c:ptCount val="1"/>
                <c:pt idx="0">
                  <c:v>Reg 3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02-20'!$B$6:$T$6</c:f>
              <c:numCache>
                <c:formatCode>General</c:formatCode>
                <c:ptCount val="19"/>
                <c:pt idx="0">
                  <c:v>409</c:v>
                </c:pt>
                <c:pt idx="1">
                  <c:v>498</c:v>
                </c:pt>
                <c:pt idx="2">
                  <c:v>515</c:v>
                </c:pt>
                <c:pt idx="3">
                  <c:v>460</c:v>
                </c:pt>
                <c:pt idx="4">
                  <c:v>490</c:v>
                </c:pt>
                <c:pt idx="5">
                  <c:v>406</c:v>
                </c:pt>
                <c:pt idx="6">
                  <c:v>368</c:v>
                </c:pt>
                <c:pt idx="7">
                  <c:v>360</c:v>
                </c:pt>
                <c:pt idx="8">
                  <c:v>367</c:v>
                </c:pt>
                <c:pt idx="9">
                  <c:v>392</c:v>
                </c:pt>
                <c:pt idx="10">
                  <c:v>320</c:v>
                </c:pt>
                <c:pt idx="11">
                  <c:v>312</c:v>
                </c:pt>
                <c:pt idx="12">
                  <c:v>318</c:v>
                </c:pt>
                <c:pt idx="13">
                  <c:v>344</c:v>
                </c:pt>
                <c:pt idx="14">
                  <c:v>329</c:v>
                </c:pt>
                <c:pt idx="15">
                  <c:v>317</c:v>
                </c:pt>
                <c:pt idx="16">
                  <c:v>289</c:v>
                </c:pt>
                <c:pt idx="17">
                  <c:v>282</c:v>
                </c:pt>
                <c:pt idx="18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D-4F80-A56B-0D241675EF8E}"/>
            </c:ext>
          </c:extLst>
        </c:ser>
        <c:ser>
          <c:idx val="3"/>
          <c:order val="3"/>
          <c:tx>
            <c:strRef>
              <c:f>'Regionsvis 02-20'!$A$7</c:f>
              <c:strCache>
                <c:ptCount val="1"/>
                <c:pt idx="0">
                  <c:v>Reg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02-20'!$B$7:$T$7</c:f>
              <c:numCache>
                <c:formatCode>General</c:formatCode>
                <c:ptCount val="19"/>
                <c:pt idx="0">
                  <c:v>349</c:v>
                </c:pt>
                <c:pt idx="1">
                  <c:v>486</c:v>
                </c:pt>
                <c:pt idx="2">
                  <c:v>571</c:v>
                </c:pt>
                <c:pt idx="3">
                  <c:v>611</c:v>
                </c:pt>
                <c:pt idx="4">
                  <c:v>678</c:v>
                </c:pt>
                <c:pt idx="5">
                  <c:v>671</c:v>
                </c:pt>
                <c:pt idx="6">
                  <c:v>537</c:v>
                </c:pt>
                <c:pt idx="7">
                  <c:v>603</c:v>
                </c:pt>
                <c:pt idx="8">
                  <c:v>643</c:v>
                </c:pt>
                <c:pt idx="9">
                  <c:v>671</c:v>
                </c:pt>
                <c:pt idx="10">
                  <c:v>619</c:v>
                </c:pt>
                <c:pt idx="11">
                  <c:v>582</c:v>
                </c:pt>
                <c:pt idx="12">
                  <c:v>641</c:v>
                </c:pt>
                <c:pt idx="13">
                  <c:v>736</c:v>
                </c:pt>
                <c:pt idx="14">
                  <c:v>751</c:v>
                </c:pt>
                <c:pt idx="15">
                  <c:v>784</c:v>
                </c:pt>
                <c:pt idx="16">
                  <c:v>778</c:v>
                </c:pt>
                <c:pt idx="17">
                  <c:v>776</c:v>
                </c:pt>
                <c:pt idx="18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5D-4F80-A56B-0D241675EF8E}"/>
            </c:ext>
          </c:extLst>
        </c:ser>
        <c:ser>
          <c:idx val="4"/>
          <c:order val="4"/>
          <c:tx>
            <c:strRef>
              <c:f>'Regionsvis 02-20'!$A$8</c:f>
              <c:strCache>
                <c:ptCount val="1"/>
                <c:pt idx="0">
                  <c:v>Reg 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02-20'!$B$8:$T$8</c:f>
              <c:numCache>
                <c:formatCode>General</c:formatCode>
                <c:ptCount val="19"/>
                <c:pt idx="0">
                  <c:v>249</c:v>
                </c:pt>
                <c:pt idx="1">
                  <c:v>340</c:v>
                </c:pt>
                <c:pt idx="2">
                  <c:v>386</c:v>
                </c:pt>
                <c:pt idx="3">
                  <c:v>338</c:v>
                </c:pt>
                <c:pt idx="4">
                  <c:v>284</c:v>
                </c:pt>
                <c:pt idx="5">
                  <c:v>352</c:v>
                </c:pt>
                <c:pt idx="6">
                  <c:v>259</c:v>
                </c:pt>
                <c:pt idx="7">
                  <c:v>268</c:v>
                </c:pt>
                <c:pt idx="8">
                  <c:v>255</c:v>
                </c:pt>
                <c:pt idx="9">
                  <c:v>335</c:v>
                </c:pt>
                <c:pt idx="10">
                  <c:v>267</c:v>
                </c:pt>
                <c:pt idx="11">
                  <c:v>265</c:v>
                </c:pt>
                <c:pt idx="12">
                  <c:v>267</c:v>
                </c:pt>
                <c:pt idx="13">
                  <c:v>308</c:v>
                </c:pt>
                <c:pt idx="14">
                  <c:v>338</c:v>
                </c:pt>
                <c:pt idx="15">
                  <c:v>368</c:v>
                </c:pt>
                <c:pt idx="16">
                  <c:v>319</c:v>
                </c:pt>
                <c:pt idx="17">
                  <c:v>359</c:v>
                </c:pt>
                <c:pt idx="1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5D-4F80-A56B-0D241675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98336"/>
        <c:axId val="187599872"/>
      </c:barChart>
      <c:catAx>
        <c:axId val="1875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759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9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759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83846711561533"/>
          <c:y val="0.34939752989767292"/>
          <c:w val="8.8852964549515745E-2"/>
          <c:h val="0.25542162870176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4487663197686E-2"/>
          <c:y val="6.2650676123254104E-2"/>
          <c:w val="0.80452405950567596"/>
          <c:h val="0.82891663793843884"/>
        </c:manualLayout>
      </c:layout>
      <c:lineChart>
        <c:grouping val="standard"/>
        <c:varyColors val="0"/>
        <c:ser>
          <c:idx val="0"/>
          <c:order val="0"/>
          <c:tx>
            <c:strRef>
              <c:f>'Regionsvis 02-20'!$A$4</c:f>
              <c:strCache>
                <c:ptCount val="1"/>
                <c:pt idx="0">
                  <c:v>Reg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02-20'!$B$4:$T$4</c:f>
              <c:numCache>
                <c:formatCode>General</c:formatCode>
                <c:ptCount val="19"/>
                <c:pt idx="0">
                  <c:v>256</c:v>
                </c:pt>
                <c:pt idx="1">
                  <c:v>281</c:v>
                </c:pt>
                <c:pt idx="2">
                  <c:v>295</c:v>
                </c:pt>
                <c:pt idx="3">
                  <c:v>315</c:v>
                </c:pt>
                <c:pt idx="4">
                  <c:v>280</c:v>
                </c:pt>
                <c:pt idx="5">
                  <c:v>267</c:v>
                </c:pt>
                <c:pt idx="6">
                  <c:v>251</c:v>
                </c:pt>
                <c:pt idx="7">
                  <c:v>255</c:v>
                </c:pt>
                <c:pt idx="8">
                  <c:v>229</c:v>
                </c:pt>
                <c:pt idx="9">
                  <c:v>212</c:v>
                </c:pt>
                <c:pt idx="10">
                  <c:v>207</c:v>
                </c:pt>
                <c:pt idx="11">
                  <c:v>180</c:v>
                </c:pt>
                <c:pt idx="12">
                  <c:v>187</c:v>
                </c:pt>
                <c:pt idx="13">
                  <c:v>197</c:v>
                </c:pt>
                <c:pt idx="14">
                  <c:v>178</c:v>
                </c:pt>
                <c:pt idx="15">
                  <c:v>184</c:v>
                </c:pt>
                <c:pt idx="16">
                  <c:v>171</c:v>
                </c:pt>
                <c:pt idx="17">
                  <c:v>172</c:v>
                </c:pt>
                <c:pt idx="18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A-4BDF-88B4-FA29DC73871B}"/>
            </c:ext>
          </c:extLst>
        </c:ser>
        <c:ser>
          <c:idx val="1"/>
          <c:order val="1"/>
          <c:tx>
            <c:strRef>
              <c:f>'Regionsvis 02-20'!$A$5</c:f>
              <c:strCache>
                <c:ptCount val="1"/>
                <c:pt idx="0">
                  <c:v>Reg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02-20'!$B$5:$T$5</c:f>
              <c:numCache>
                <c:formatCode>General</c:formatCode>
                <c:ptCount val="19"/>
                <c:pt idx="0">
                  <c:v>436</c:v>
                </c:pt>
                <c:pt idx="1">
                  <c:v>514</c:v>
                </c:pt>
                <c:pt idx="2">
                  <c:v>583</c:v>
                </c:pt>
                <c:pt idx="3">
                  <c:v>565</c:v>
                </c:pt>
                <c:pt idx="4">
                  <c:v>556</c:v>
                </c:pt>
                <c:pt idx="5">
                  <c:v>525</c:v>
                </c:pt>
                <c:pt idx="6">
                  <c:v>493</c:v>
                </c:pt>
                <c:pt idx="7">
                  <c:v>489</c:v>
                </c:pt>
                <c:pt idx="8">
                  <c:v>469</c:v>
                </c:pt>
                <c:pt idx="9">
                  <c:v>476</c:v>
                </c:pt>
                <c:pt idx="10">
                  <c:v>438</c:v>
                </c:pt>
                <c:pt idx="11">
                  <c:v>387</c:v>
                </c:pt>
                <c:pt idx="12">
                  <c:v>364</c:v>
                </c:pt>
                <c:pt idx="13">
                  <c:v>385</c:v>
                </c:pt>
                <c:pt idx="14">
                  <c:v>378</c:v>
                </c:pt>
                <c:pt idx="15">
                  <c:v>387</c:v>
                </c:pt>
                <c:pt idx="16">
                  <c:v>368</c:v>
                </c:pt>
                <c:pt idx="17">
                  <c:v>346</c:v>
                </c:pt>
                <c:pt idx="18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A-4BDF-88B4-FA29DC73871B}"/>
            </c:ext>
          </c:extLst>
        </c:ser>
        <c:ser>
          <c:idx val="2"/>
          <c:order val="2"/>
          <c:tx>
            <c:strRef>
              <c:f>'Regionsvis 02-20'!$A$6</c:f>
              <c:strCache>
                <c:ptCount val="1"/>
                <c:pt idx="0">
                  <c:v>Reg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02-20'!$B$6:$T$6</c:f>
              <c:numCache>
                <c:formatCode>General</c:formatCode>
                <c:ptCount val="19"/>
                <c:pt idx="0">
                  <c:v>409</c:v>
                </c:pt>
                <c:pt idx="1">
                  <c:v>498</c:v>
                </c:pt>
                <c:pt idx="2">
                  <c:v>515</c:v>
                </c:pt>
                <c:pt idx="3">
                  <c:v>460</c:v>
                </c:pt>
                <c:pt idx="4">
                  <c:v>490</c:v>
                </c:pt>
                <c:pt idx="5">
                  <c:v>406</c:v>
                </c:pt>
                <c:pt idx="6">
                  <c:v>368</c:v>
                </c:pt>
                <c:pt idx="7">
                  <c:v>360</c:v>
                </c:pt>
                <c:pt idx="8">
                  <c:v>367</c:v>
                </c:pt>
                <c:pt idx="9">
                  <c:v>392</c:v>
                </c:pt>
                <c:pt idx="10">
                  <c:v>320</c:v>
                </c:pt>
                <c:pt idx="11">
                  <c:v>312</c:v>
                </c:pt>
                <c:pt idx="12">
                  <c:v>318</c:v>
                </c:pt>
                <c:pt idx="13">
                  <c:v>344</c:v>
                </c:pt>
                <c:pt idx="14">
                  <c:v>329</c:v>
                </c:pt>
                <c:pt idx="15">
                  <c:v>317</c:v>
                </c:pt>
                <c:pt idx="16">
                  <c:v>289</c:v>
                </c:pt>
                <c:pt idx="17">
                  <c:v>282</c:v>
                </c:pt>
                <c:pt idx="18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9A-4BDF-88B4-FA29DC73871B}"/>
            </c:ext>
          </c:extLst>
        </c:ser>
        <c:ser>
          <c:idx val="3"/>
          <c:order val="3"/>
          <c:tx>
            <c:strRef>
              <c:f>'Regionsvis 02-20'!$A$7</c:f>
              <c:strCache>
                <c:ptCount val="1"/>
                <c:pt idx="0">
                  <c:v>Reg 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02-20'!$B$7:$T$7</c:f>
              <c:numCache>
                <c:formatCode>General</c:formatCode>
                <c:ptCount val="19"/>
                <c:pt idx="0">
                  <c:v>349</c:v>
                </c:pt>
                <c:pt idx="1">
                  <c:v>486</c:v>
                </c:pt>
                <c:pt idx="2">
                  <c:v>571</c:v>
                </c:pt>
                <c:pt idx="3">
                  <c:v>611</c:v>
                </c:pt>
                <c:pt idx="4">
                  <c:v>678</c:v>
                </c:pt>
                <c:pt idx="5">
                  <c:v>671</c:v>
                </c:pt>
                <c:pt idx="6">
                  <c:v>537</c:v>
                </c:pt>
                <c:pt idx="7">
                  <c:v>603</c:v>
                </c:pt>
                <c:pt idx="8">
                  <c:v>643</c:v>
                </c:pt>
                <c:pt idx="9">
                  <c:v>671</c:v>
                </c:pt>
                <c:pt idx="10">
                  <c:v>619</c:v>
                </c:pt>
                <c:pt idx="11">
                  <c:v>582</c:v>
                </c:pt>
                <c:pt idx="12">
                  <c:v>641</c:v>
                </c:pt>
                <c:pt idx="13">
                  <c:v>736</c:v>
                </c:pt>
                <c:pt idx="14">
                  <c:v>751</c:v>
                </c:pt>
                <c:pt idx="15">
                  <c:v>784</c:v>
                </c:pt>
                <c:pt idx="16">
                  <c:v>778</c:v>
                </c:pt>
                <c:pt idx="17">
                  <c:v>776</c:v>
                </c:pt>
                <c:pt idx="18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9A-4BDF-88B4-FA29DC73871B}"/>
            </c:ext>
          </c:extLst>
        </c:ser>
        <c:ser>
          <c:idx val="4"/>
          <c:order val="4"/>
          <c:tx>
            <c:strRef>
              <c:f>'Regionsvis 02-20'!$A$8</c:f>
              <c:strCache>
                <c:ptCount val="1"/>
                <c:pt idx="0">
                  <c:v>Reg 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'Regionsvis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'Regionsvis 02-20'!$B$8:$T$8</c:f>
              <c:numCache>
                <c:formatCode>General</c:formatCode>
                <c:ptCount val="19"/>
                <c:pt idx="0">
                  <c:v>249</c:v>
                </c:pt>
                <c:pt idx="1">
                  <c:v>340</c:v>
                </c:pt>
                <c:pt idx="2">
                  <c:v>386</c:v>
                </c:pt>
                <c:pt idx="3">
                  <c:v>338</c:v>
                </c:pt>
                <c:pt idx="4">
                  <c:v>284</c:v>
                </c:pt>
                <c:pt idx="5">
                  <c:v>352</c:v>
                </c:pt>
                <c:pt idx="6">
                  <c:v>259</c:v>
                </c:pt>
                <c:pt idx="7">
                  <c:v>268</c:v>
                </c:pt>
                <c:pt idx="8">
                  <c:v>255</c:v>
                </c:pt>
                <c:pt idx="9">
                  <c:v>335</c:v>
                </c:pt>
                <c:pt idx="10">
                  <c:v>267</c:v>
                </c:pt>
                <c:pt idx="11">
                  <c:v>265</c:v>
                </c:pt>
                <c:pt idx="12">
                  <c:v>267</c:v>
                </c:pt>
                <c:pt idx="13">
                  <c:v>308</c:v>
                </c:pt>
                <c:pt idx="14">
                  <c:v>338</c:v>
                </c:pt>
                <c:pt idx="15">
                  <c:v>368</c:v>
                </c:pt>
                <c:pt idx="16">
                  <c:v>319</c:v>
                </c:pt>
                <c:pt idx="17">
                  <c:v>359</c:v>
                </c:pt>
                <c:pt idx="18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9A-4BDF-88B4-FA29DC73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9680"/>
        <c:axId val="187641216"/>
      </c:lineChart>
      <c:catAx>
        <c:axId val="1876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7641216"/>
        <c:crosses val="autoZero"/>
        <c:auto val="1"/>
        <c:lblAlgn val="ctr"/>
        <c:lblOffset val="100"/>
        <c:noMultiLvlLbl val="0"/>
      </c:catAx>
      <c:valAx>
        <c:axId val="18764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763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83846711561533"/>
          <c:y val="0.34939752989767292"/>
          <c:w val="7.1231076526795556E-2"/>
          <c:h val="0.2034863566582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U12-U16 09-20'!$A$2</c:f>
              <c:strCache>
                <c:ptCount val="1"/>
                <c:pt idx="0">
                  <c:v>Region 1</c:v>
                </c:pt>
              </c:strCache>
            </c:strRef>
          </c:tx>
          <c:cat>
            <c:strRef>
              <c:f>'Kurva U12-U16 09-20'!$B$1:$D$1</c:f>
              <c:strCache>
                <c:ptCount val="3"/>
                <c:pt idx="0">
                  <c:v>DH11-12</c:v>
                </c:pt>
                <c:pt idx="1">
                  <c:v>DH13-14</c:v>
                </c:pt>
                <c:pt idx="2">
                  <c:v>DH15-16</c:v>
                </c:pt>
              </c:strCache>
            </c:strRef>
          </c:cat>
          <c:val>
            <c:numRef>
              <c:f>'Kurva U12-U16 09-20'!$B$2:$D$2</c:f>
              <c:numCache>
                <c:formatCode>General</c:formatCode>
                <c:ptCount val="3"/>
                <c:pt idx="0">
                  <c:v>898</c:v>
                </c:pt>
                <c:pt idx="1">
                  <c:v>876</c:v>
                </c:pt>
                <c:pt idx="2">
                  <c:v>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F-4DDA-B575-F914F4D9F022}"/>
            </c:ext>
          </c:extLst>
        </c:ser>
        <c:ser>
          <c:idx val="1"/>
          <c:order val="1"/>
          <c:tx>
            <c:strRef>
              <c:f>'Kurva U12-U16 09-20'!$A$3</c:f>
              <c:strCache>
                <c:ptCount val="1"/>
                <c:pt idx="0">
                  <c:v>Region 2</c:v>
                </c:pt>
              </c:strCache>
            </c:strRef>
          </c:tx>
          <c:cat>
            <c:strRef>
              <c:f>'Kurva U12-U16 09-20'!$B$1:$D$1</c:f>
              <c:strCache>
                <c:ptCount val="3"/>
                <c:pt idx="0">
                  <c:v>DH11-12</c:v>
                </c:pt>
                <c:pt idx="1">
                  <c:v>DH13-14</c:v>
                </c:pt>
                <c:pt idx="2">
                  <c:v>DH15-16</c:v>
                </c:pt>
              </c:strCache>
            </c:strRef>
          </c:cat>
          <c:val>
            <c:numRef>
              <c:f>'Kurva U12-U16 09-20'!$B$3:$D$3</c:f>
              <c:numCache>
                <c:formatCode>General</c:formatCode>
                <c:ptCount val="3"/>
                <c:pt idx="0">
                  <c:v>2031</c:v>
                </c:pt>
                <c:pt idx="1">
                  <c:v>1710</c:v>
                </c:pt>
                <c:pt idx="2">
                  <c:v>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F-4DDA-B575-F914F4D9F022}"/>
            </c:ext>
          </c:extLst>
        </c:ser>
        <c:ser>
          <c:idx val="2"/>
          <c:order val="2"/>
          <c:tx>
            <c:strRef>
              <c:f>'Kurva U12-U16 09-20'!$A$4</c:f>
              <c:strCache>
                <c:ptCount val="1"/>
                <c:pt idx="0">
                  <c:v>Region 3</c:v>
                </c:pt>
              </c:strCache>
            </c:strRef>
          </c:tx>
          <c:cat>
            <c:strRef>
              <c:f>'Kurva U12-U16 09-20'!$B$1:$D$1</c:f>
              <c:strCache>
                <c:ptCount val="3"/>
                <c:pt idx="0">
                  <c:v>DH11-12</c:v>
                </c:pt>
                <c:pt idx="1">
                  <c:v>DH13-14</c:v>
                </c:pt>
                <c:pt idx="2">
                  <c:v>DH15-16</c:v>
                </c:pt>
              </c:strCache>
            </c:strRef>
          </c:cat>
          <c:val>
            <c:numRef>
              <c:f>'Kurva U12-U16 09-20'!$B$4:$D$4</c:f>
              <c:numCache>
                <c:formatCode>General</c:formatCode>
                <c:ptCount val="3"/>
                <c:pt idx="0">
                  <c:v>1578</c:v>
                </c:pt>
                <c:pt idx="1">
                  <c:v>1398</c:v>
                </c:pt>
                <c:pt idx="2">
                  <c:v>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0F-4DDA-B575-F914F4D9F022}"/>
            </c:ext>
          </c:extLst>
        </c:ser>
        <c:ser>
          <c:idx val="3"/>
          <c:order val="3"/>
          <c:tx>
            <c:strRef>
              <c:f>'Kurva U12-U16 09-20'!$A$5</c:f>
              <c:strCache>
                <c:ptCount val="1"/>
                <c:pt idx="0">
                  <c:v>Region 4</c:v>
                </c:pt>
              </c:strCache>
            </c:strRef>
          </c:tx>
          <c:cat>
            <c:strRef>
              <c:f>'Kurva U12-U16 09-20'!$B$1:$D$1</c:f>
              <c:strCache>
                <c:ptCount val="3"/>
                <c:pt idx="0">
                  <c:v>DH11-12</c:v>
                </c:pt>
                <c:pt idx="1">
                  <c:v>DH13-14</c:v>
                </c:pt>
                <c:pt idx="2">
                  <c:v>DH15-16</c:v>
                </c:pt>
              </c:strCache>
            </c:strRef>
          </c:cat>
          <c:val>
            <c:numRef>
              <c:f>'Kurva U12-U16 09-20'!$B$5:$D$5</c:f>
              <c:numCache>
                <c:formatCode>General</c:formatCode>
                <c:ptCount val="3"/>
                <c:pt idx="0">
                  <c:v>3719</c:v>
                </c:pt>
                <c:pt idx="1">
                  <c:v>2837</c:v>
                </c:pt>
                <c:pt idx="2">
                  <c:v>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F-4DDA-B575-F914F4D9F022}"/>
            </c:ext>
          </c:extLst>
        </c:ser>
        <c:ser>
          <c:idx val="4"/>
          <c:order val="4"/>
          <c:tx>
            <c:strRef>
              <c:f>'Kurva U12-U16 09-20'!$A$6</c:f>
              <c:strCache>
                <c:ptCount val="1"/>
                <c:pt idx="0">
                  <c:v>Region 5</c:v>
                </c:pt>
              </c:strCache>
            </c:strRef>
          </c:tx>
          <c:cat>
            <c:strRef>
              <c:f>'Kurva U12-U16 09-20'!$B$1:$D$1</c:f>
              <c:strCache>
                <c:ptCount val="3"/>
                <c:pt idx="0">
                  <c:v>DH11-12</c:v>
                </c:pt>
                <c:pt idx="1">
                  <c:v>DH13-14</c:v>
                </c:pt>
                <c:pt idx="2">
                  <c:v>DH15-16</c:v>
                </c:pt>
              </c:strCache>
            </c:strRef>
          </c:cat>
          <c:val>
            <c:numRef>
              <c:f>'Kurva U12-U16 09-20'!$B$6:$D$6</c:f>
              <c:numCache>
                <c:formatCode>General</c:formatCode>
                <c:ptCount val="3"/>
                <c:pt idx="0">
                  <c:v>1510</c:v>
                </c:pt>
                <c:pt idx="1">
                  <c:v>1326</c:v>
                </c:pt>
                <c:pt idx="2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0F-4DDA-B575-F914F4D9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77696"/>
        <c:axId val="187679488"/>
      </c:lineChart>
      <c:catAx>
        <c:axId val="18767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679488"/>
        <c:crosses val="autoZero"/>
        <c:auto val="1"/>
        <c:lblAlgn val="ctr"/>
        <c:lblOffset val="100"/>
        <c:noMultiLvlLbl val="0"/>
      </c:catAx>
      <c:valAx>
        <c:axId val="18767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67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U12-U16 D-H 09-20'!$A$10</c:f>
              <c:strCache>
                <c:ptCount val="1"/>
                <c:pt idx="0">
                  <c:v>Region 1</c:v>
                </c:pt>
              </c:strCache>
            </c:strRef>
          </c:tx>
          <c:marker>
            <c:symbol val="none"/>
          </c:marker>
          <c:cat>
            <c:strRef>
              <c:f>'Kurva U12-U16 D-H 09-20'!$B$9:$G$9</c:f>
              <c:strCache>
                <c:ptCount val="6"/>
                <c:pt idx="0">
                  <c:v>D11-12</c:v>
                </c:pt>
                <c:pt idx="1">
                  <c:v>H11-12</c:v>
                </c:pt>
                <c:pt idx="2">
                  <c:v>D13-14</c:v>
                </c:pt>
                <c:pt idx="3">
                  <c:v>H13-14</c:v>
                </c:pt>
                <c:pt idx="4">
                  <c:v>D15-16</c:v>
                </c:pt>
                <c:pt idx="5">
                  <c:v>H15-16</c:v>
                </c:pt>
              </c:strCache>
            </c:strRef>
          </c:cat>
          <c:val>
            <c:numRef>
              <c:f>'Kurva U12-U16 D-H 09-20'!$B$10:$G$10</c:f>
              <c:numCache>
                <c:formatCode>General</c:formatCode>
                <c:ptCount val="6"/>
                <c:pt idx="0">
                  <c:v>560</c:v>
                </c:pt>
                <c:pt idx="1">
                  <c:v>338</c:v>
                </c:pt>
                <c:pt idx="2">
                  <c:v>546</c:v>
                </c:pt>
                <c:pt idx="3">
                  <c:v>330</c:v>
                </c:pt>
                <c:pt idx="4">
                  <c:v>324</c:v>
                </c:pt>
                <c:pt idx="5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A-4AE1-85C4-294953ABEBB3}"/>
            </c:ext>
          </c:extLst>
        </c:ser>
        <c:ser>
          <c:idx val="1"/>
          <c:order val="1"/>
          <c:tx>
            <c:strRef>
              <c:f>'Kurva U12-U16 D-H 09-20'!$A$11</c:f>
              <c:strCache>
                <c:ptCount val="1"/>
                <c:pt idx="0">
                  <c:v>Region 2</c:v>
                </c:pt>
              </c:strCache>
            </c:strRef>
          </c:tx>
          <c:marker>
            <c:symbol val="none"/>
          </c:marker>
          <c:cat>
            <c:strRef>
              <c:f>'Kurva U12-U16 D-H 09-20'!$B$9:$G$9</c:f>
              <c:strCache>
                <c:ptCount val="6"/>
                <c:pt idx="0">
                  <c:v>D11-12</c:v>
                </c:pt>
                <c:pt idx="1">
                  <c:v>H11-12</c:v>
                </c:pt>
                <c:pt idx="2">
                  <c:v>D13-14</c:v>
                </c:pt>
                <c:pt idx="3">
                  <c:v>H13-14</c:v>
                </c:pt>
                <c:pt idx="4">
                  <c:v>D15-16</c:v>
                </c:pt>
                <c:pt idx="5">
                  <c:v>H15-16</c:v>
                </c:pt>
              </c:strCache>
            </c:strRef>
          </c:cat>
          <c:val>
            <c:numRef>
              <c:f>'Kurva U12-U16 D-H 09-20'!$B$11:$G$11</c:f>
              <c:numCache>
                <c:formatCode>General</c:formatCode>
                <c:ptCount val="6"/>
                <c:pt idx="0">
                  <c:v>1160</c:v>
                </c:pt>
                <c:pt idx="1">
                  <c:v>871</c:v>
                </c:pt>
                <c:pt idx="2">
                  <c:v>1033</c:v>
                </c:pt>
                <c:pt idx="3">
                  <c:v>677</c:v>
                </c:pt>
                <c:pt idx="4">
                  <c:v>657</c:v>
                </c:pt>
                <c:pt idx="5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A-4AE1-85C4-294953ABEBB3}"/>
            </c:ext>
          </c:extLst>
        </c:ser>
        <c:ser>
          <c:idx val="2"/>
          <c:order val="2"/>
          <c:tx>
            <c:strRef>
              <c:f>'Kurva U12-U16 D-H 09-20'!$A$12</c:f>
              <c:strCache>
                <c:ptCount val="1"/>
                <c:pt idx="0">
                  <c:v>Region 3</c:v>
                </c:pt>
              </c:strCache>
            </c:strRef>
          </c:tx>
          <c:marker>
            <c:symbol val="none"/>
          </c:marker>
          <c:cat>
            <c:strRef>
              <c:f>'Kurva U12-U16 D-H 09-20'!$B$9:$G$9</c:f>
              <c:strCache>
                <c:ptCount val="6"/>
                <c:pt idx="0">
                  <c:v>D11-12</c:v>
                </c:pt>
                <c:pt idx="1">
                  <c:v>H11-12</c:v>
                </c:pt>
                <c:pt idx="2">
                  <c:v>D13-14</c:v>
                </c:pt>
                <c:pt idx="3">
                  <c:v>H13-14</c:v>
                </c:pt>
                <c:pt idx="4">
                  <c:v>D15-16</c:v>
                </c:pt>
                <c:pt idx="5">
                  <c:v>H15-16</c:v>
                </c:pt>
              </c:strCache>
            </c:strRef>
          </c:cat>
          <c:val>
            <c:numRef>
              <c:f>'Kurva U12-U16 D-H 09-20'!$B$12:$G$12</c:f>
              <c:numCache>
                <c:formatCode>General</c:formatCode>
                <c:ptCount val="6"/>
                <c:pt idx="0">
                  <c:v>917</c:v>
                </c:pt>
                <c:pt idx="1">
                  <c:v>661</c:v>
                </c:pt>
                <c:pt idx="2">
                  <c:v>822</c:v>
                </c:pt>
                <c:pt idx="3">
                  <c:v>576</c:v>
                </c:pt>
                <c:pt idx="4">
                  <c:v>525</c:v>
                </c:pt>
                <c:pt idx="5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A-4AE1-85C4-294953ABEBB3}"/>
            </c:ext>
          </c:extLst>
        </c:ser>
        <c:ser>
          <c:idx val="3"/>
          <c:order val="3"/>
          <c:tx>
            <c:strRef>
              <c:f>'Kurva U12-U16 D-H 09-20'!$A$13</c:f>
              <c:strCache>
                <c:ptCount val="1"/>
                <c:pt idx="0">
                  <c:v>Region 4</c:v>
                </c:pt>
              </c:strCache>
            </c:strRef>
          </c:tx>
          <c:marker>
            <c:symbol val="none"/>
          </c:marker>
          <c:cat>
            <c:strRef>
              <c:f>'Kurva U12-U16 D-H 09-20'!$B$9:$G$9</c:f>
              <c:strCache>
                <c:ptCount val="6"/>
                <c:pt idx="0">
                  <c:v>D11-12</c:v>
                </c:pt>
                <c:pt idx="1">
                  <c:v>H11-12</c:v>
                </c:pt>
                <c:pt idx="2">
                  <c:v>D13-14</c:v>
                </c:pt>
                <c:pt idx="3">
                  <c:v>H13-14</c:v>
                </c:pt>
                <c:pt idx="4">
                  <c:v>D15-16</c:v>
                </c:pt>
                <c:pt idx="5">
                  <c:v>H15-16</c:v>
                </c:pt>
              </c:strCache>
            </c:strRef>
          </c:cat>
          <c:val>
            <c:numRef>
              <c:f>'Kurva U12-U16 D-H 09-20'!$B$13:$G$13</c:f>
              <c:numCache>
                <c:formatCode>General</c:formatCode>
                <c:ptCount val="6"/>
                <c:pt idx="0">
                  <c:v>1759</c:v>
                </c:pt>
                <c:pt idx="1">
                  <c:v>1960</c:v>
                </c:pt>
                <c:pt idx="2">
                  <c:v>1341</c:v>
                </c:pt>
                <c:pt idx="3">
                  <c:v>1496</c:v>
                </c:pt>
                <c:pt idx="4">
                  <c:v>742</c:v>
                </c:pt>
                <c:pt idx="5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A-4AE1-85C4-294953ABEBB3}"/>
            </c:ext>
          </c:extLst>
        </c:ser>
        <c:ser>
          <c:idx val="4"/>
          <c:order val="4"/>
          <c:tx>
            <c:strRef>
              <c:f>'Kurva U12-U16 D-H 09-20'!$A$14</c:f>
              <c:strCache>
                <c:ptCount val="1"/>
                <c:pt idx="0">
                  <c:v>Region 5</c:v>
                </c:pt>
              </c:strCache>
            </c:strRef>
          </c:tx>
          <c:marker>
            <c:symbol val="none"/>
          </c:marker>
          <c:cat>
            <c:strRef>
              <c:f>'Kurva U12-U16 D-H 09-20'!$B$9:$G$9</c:f>
              <c:strCache>
                <c:ptCount val="6"/>
                <c:pt idx="0">
                  <c:v>D11-12</c:v>
                </c:pt>
                <c:pt idx="1">
                  <c:v>H11-12</c:v>
                </c:pt>
                <c:pt idx="2">
                  <c:v>D13-14</c:v>
                </c:pt>
                <c:pt idx="3">
                  <c:v>H13-14</c:v>
                </c:pt>
                <c:pt idx="4">
                  <c:v>D15-16</c:v>
                </c:pt>
                <c:pt idx="5">
                  <c:v>H15-16</c:v>
                </c:pt>
              </c:strCache>
            </c:strRef>
          </c:cat>
          <c:val>
            <c:numRef>
              <c:f>'Kurva U12-U16 D-H 09-20'!$B$14:$G$14</c:f>
              <c:numCache>
                <c:formatCode>General</c:formatCode>
                <c:ptCount val="6"/>
                <c:pt idx="0">
                  <c:v>799</c:v>
                </c:pt>
                <c:pt idx="1">
                  <c:v>711</c:v>
                </c:pt>
                <c:pt idx="2">
                  <c:v>700</c:v>
                </c:pt>
                <c:pt idx="3">
                  <c:v>626</c:v>
                </c:pt>
                <c:pt idx="4">
                  <c:v>356</c:v>
                </c:pt>
                <c:pt idx="5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9A-4AE1-85C4-294953ABE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59712"/>
        <c:axId val="187861248"/>
      </c:lineChart>
      <c:catAx>
        <c:axId val="18785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861248"/>
        <c:crosses val="autoZero"/>
        <c:auto val="1"/>
        <c:lblAlgn val="ctr"/>
        <c:lblOffset val="100"/>
        <c:noMultiLvlLbl val="0"/>
      </c:catAx>
      <c:valAx>
        <c:axId val="18786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85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Regionsvis 09-20'!$A$2</c:f>
              <c:strCache>
                <c:ptCount val="1"/>
                <c:pt idx="0">
                  <c:v>D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09-20'!$B$2:$M$2</c:f>
              <c:numCache>
                <c:formatCode>General</c:formatCode>
                <c:ptCount val="12"/>
                <c:pt idx="0">
                  <c:v>49</c:v>
                </c:pt>
                <c:pt idx="1">
                  <c:v>58</c:v>
                </c:pt>
                <c:pt idx="2">
                  <c:v>48</c:v>
                </c:pt>
                <c:pt idx="3">
                  <c:v>46</c:v>
                </c:pt>
                <c:pt idx="4">
                  <c:v>46</c:v>
                </c:pt>
                <c:pt idx="5">
                  <c:v>53</c:v>
                </c:pt>
                <c:pt idx="6">
                  <c:v>59</c:v>
                </c:pt>
                <c:pt idx="7">
                  <c:v>35</c:v>
                </c:pt>
                <c:pt idx="8">
                  <c:v>48</c:v>
                </c:pt>
                <c:pt idx="9">
                  <c:v>46</c:v>
                </c:pt>
                <c:pt idx="10">
                  <c:v>39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9-4C0B-B8B1-950CF69776EF}"/>
            </c:ext>
          </c:extLst>
        </c:ser>
        <c:ser>
          <c:idx val="1"/>
          <c:order val="1"/>
          <c:tx>
            <c:strRef>
              <c:f>'Kurva Regionsvis 09-20'!$A$3</c:f>
              <c:strCache>
                <c:ptCount val="1"/>
                <c:pt idx="0">
                  <c:v>H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09-20'!$B$3:$M$3</c:f>
              <c:numCache>
                <c:formatCode>General</c:formatCode>
                <c:ptCount val="12"/>
                <c:pt idx="0">
                  <c:v>36</c:v>
                </c:pt>
                <c:pt idx="1">
                  <c:v>32</c:v>
                </c:pt>
                <c:pt idx="2">
                  <c:v>31</c:v>
                </c:pt>
                <c:pt idx="3">
                  <c:v>35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25</c:v>
                </c:pt>
                <c:pt idx="8">
                  <c:v>24</c:v>
                </c:pt>
                <c:pt idx="9">
                  <c:v>22</c:v>
                </c:pt>
                <c:pt idx="10">
                  <c:v>24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9-4C0B-B8B1-950CF69776EF}"/>
            </c:ext>
          </c:extLst>
        </c:ser>
        <c:ser>
          <c:idx val="2"/>
          <c:order val="2"/>
          <c:tx>
            <c:strRef>
              <c:f>'Kurva Regionsvis 09-20'!$A$4</c:f>
              <c:strCache>
                <c:ptCount val="1"/>
                <c:pt idx="0">
                  <c:v>D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09-20'!$B$4:$M$4</c:f>
              <c:numCache>
                <c:formatCode>General</c:formatCode>
                <c:ptCount val="12"/>
                <c:pt idx="0">
                  <c:v>52</c:v>
                </c:pt>
                <c:pt idx="1">
                  <c:v>45</c:v>
                </c:pt>
                <c:pt idx="2">
                  <c:v>51</c:v>
                </c:pt>
                <c:pt idx="3">
                  <c:v>55</c:v>
                </c:pt>
                <c:pt idx="4">
                  <c:v>50</c:v>
                </c:pt>
                <c:pt idx="5">
                  <c:v>38</c:v>
                </c:pt>
                <c:pt idx="6">
                  <c:v>40</c:v>
                </c:pt>
                <c:pt idx="7">
                  <c:v>52</c:v>
                </c:pt>
                <c:pt idx="8">
                  <c:v>47</c:v>
                </c:pt>
                <c:pt idx="9">
                  <c:v>40</c:v>
                </c:pt>
                <c:pt idx="10">
                  <c:v>41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9-4C0B-B8B1-950CF69776EF}"/>
            </c:ext>
          </c:extLst>
        </c:ser>
        <c:ser>
          <c:idx val="3"/>
          <c:order val="3"/>
          <c:tx>
            <c:strRef>
              <c:f>'Kurva Regionsvis 09-20'!$A$5</c:f>
              <c:strCache>
                <c:ptCount val="1"/>
                <c:pt idx="0">
                  <c:v>H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09-20'!$B$5:$M$5</c:f>
              <c:numCache>
                <c:formatCode>General</c:formatCode>
                <c:ptCount val="12"/>
                <c:pt idx="0">
                  <c:v>59</c:v>
                </c:pt>
                <c:pt idx="1">
                  <c:v>43</c:v>
                </c:pt>
                <c:pt idx="2">
                  <c:v>27</c:v>
                </c:pt>
                <c:pt idx="3">
                  <c:v>20</c:v>
                </c:pt>
                <c:pt idx="4">
                  <c:v>15</c:v>
                </c:pt>
                <c:pt idx="5">
                  <c:v>24</c:v>
                </c:pt>
                <c:pt idx="6">
                  <c:v>30</c:v>
                </c:pt>
                <c:pt idx="7">
                  <c:v>26</c:v>
                </c:pt>
                <c:pt idx="8">
                  <c:v>21</c:v>
                </c:pt>
                <c:pt idx="9">
                  <c:v>24</c:v>
                </c:pt>
                <c:pt idx="10">
                  <c:v>22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9-4C0B-B8B1-950CF69776EF}"/>
            </c:ext>
          </c:extLst>
        </c:ser>
        <c:ser>
          <c:idx val="4"/>
          <c:order val="4"/>
          <c:tx>
            <c:strRef>
              <c:f>'Kurva Regionsvis 09-20'!$A$6</c:f>
              <c:strCache>
                <c:ptCount val="1"/>
                <c:pt idx="0">
                  <c:v>D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09-20'!$B$6:$M$6</c:f>
              <c:numCache>
                <c:formatCode>General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25</c:v>
                </c:pt>
                <c:pt idx="4">
                  <c:v>18</c:v>
                </c:pt>
                <c:pt idx="5">
                  <c:v>27</c:v>
                </c:pt>
                <c:pt idx="6">
                  <c:v>29</c:v>
                </c:pt>
                <c:pt idx="7">
                  <c:v>22</c:v>
                </c:pt>
                <c:pt idx="8">
                  <c:v>28</c:v>
                </c:pt>
                <c:pt idx="9">
                  <c:v>26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29-4C0B-B8B1-950CF69776EF}"/>
            </c:ext>
          </c:extLst>
        </c:ser>
        <c:ser>
          <c:idx val="5"/>
          <c:order val="5"/>
          <c:tx>
            <c:strRef>
              <c:f>'Kurva Regionsvis 09-20'!$A$7</c:f>
              <c:strCache>
                <c:ptCount val="1"/>
                <c:pt idx="0">
                  <c:v>H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09-20'!$B$1:$M$1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09-20'!$B$7:$M$7</c:f>
              <c:numCache>
                <c:formatCode>General</c:formatCode>
                <c:ptCount val="12"/>
                <c:pt idx="0">
                  <c:v>31</c:v>
                </c:pt>
                <c:pt idx="1">
                  <c:v>23</c:v>
                </c:pt>
                <c:pt idx="2">
                  <c:v>26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18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29-4C0B-B8B1-950CF6977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0336"/>
        <c:axId val="200836224"/>
      </c:lineChart>
      <c:catAx>
        <c:axId val="20083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836224"/>
        <c:crosses val="autoZero"/>
        <c:auto val="1"/>
        <c:lblAlgn val="ctr"/>
        <c:lblOffset val="100"/>
        <c:noMultiLvlLbl val="0"/>
      </c:catAx>
      <c:valAx>
        <c:axId val="20083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83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Regionsvis 09-20'!$A$25</c:f>
              <c:strCache>
                <c:ptCount val="1"/>
                <c:pt idx="0">
                  <c:v>D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09-20'!$B$25:$M$25</c:f>
              <c:numCache>
                <c:formatCode>General</c:formatCode>
                <c:ptCount val="12"/>
                <c:pt idx="0">
                  <c:v>109</c:v>
                </c:pt>
                <c:pt idx="1">
                  <c:v>118</c:v>
                </c:pt>
                <c:pt idx="2">
                  <c:v>114</c:v>
                </c:pt>
                <c:pt idx="3">
                  <c:v>90</c:v>
                </c:pt>
                <c:pt idx="4">
                  <c:v>87</c:v>
                </c:pt>
                <c:pt idx="5">
                  <c:v>83</c:v>
                </c:pt>
                <c:pt idx="6">
                  <c:v>98</c:v>
                </c:pt>
                <c:pt idx="7">
                  <c:v>100</c:v>
                </c:pt>
                <c:pt idx="8">
                  <c:v>88</c:v>
                </c:pt>
                <c:pt idx="9">
                  <c:v>78</c:v>
                </c:pt>
                <c:pt idx="10">
                  <c:v>89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3-4773-A6BD-9B19F052B565}"/>
            </c:ext>
          </c:extLst>
        </c:ser>
        <c:ser>
          <c:idx val="1"/>
          <c:order val="1"/>
          <c:tx>
            <c:strRef>
              <c:f>'Kurva Regionsvis 09-20'!$A$26</c:f>
              <c:strCache>
                <c:ptCount val="1"/>
                <c:pt idx="0">
                  <c:v>H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09-20'!$B$26:$M$26</c:f>
              <c:numCache>
                <c:formatCode>General</c:formatCode>
                <c:ptCount val="12"/>
                <c:pt idx="0">
                  <c:v>91</c:v>
                </c:pt>
                <c:pt idx="1">
                  <c:v>79</c:v>
                </c:pt>
                <c:pt idx="2">
                  <c:v>85</c:v>
                </c:pt>
                <c:pt idx="3">
                  <c:v>89</c:v>
                </c:pt>
                <c:pt idx="4">
                  <c:v>81</c:v>
                </c:pt>
                <c:pt idx="5">
                  <c:v>70</c:v>
                </c:pt>
                <c:pt idx="6">
                  <c:v>64</c:v>
                </c:pt>
                <c:pt idx="7">
                  <c:v>67</c:v>
                </c:pt>
                <c:pt idx="8">
                  <c:v>81</c:v>
                </c:pt>
                <c:pt idx="9">
                  <c:v>64</c:v>
                </c:pt>
                <c:pt idx="10">
                  <c:v>45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3-4773-A6BD-9B19F052B565}"/>
            </c:ext>
          </c:extLst>
        </c:ser>
        <c:ser>
          <c:idx val="2"/>
          <c:order val="2"/>
          <c:tx>
            <c:strRef>
              <c:f>'Kurva Regionsvis 09-20'!$A$27</c:f>
              <c:strCache>
                <c:ptCount val="1"/>
                <c:pt idx="0">
                  <c:v>D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09-20'!$B$27:$M$27</c:f>
              <c:numCache>
                <c:formatCode>General</c:formatCode>
                <c:ptCount val="12"/>
                <c:pt idx="0">
                  <c:v>103</c:v>
                </c:pt>
                <c:pt idx="1">
                  <c:v>83</c:v>
                </c:pt>
                <c:pt idx="2">
                  <c:v>102</c:v>
                </c:pt>
                <c:pt idx="3">
                  <c:v>100</c:v>
                </c:pt>
                <c:pt idx="4">
                  <c:v>93</c:v>
                </c:pt>
                <c:pt idx="5">
                  <c:v>74</c:v>
                </c:pt>
                <c:pt idx="6">
                  <c:v>76</c:v>
                </c:pt>
                <c:pt idx="7">
                  <c:v>81</c:v>
                </c:pt>
                <c:pt idx="8">
                  <c:v>86</c:v>
                </c:pt>
                <c:pt idx="9">
                  <c:v>88</c:v>
                </c:pt>
                <c:pt idx="10">
                  <c:v>74</c:v>
                </c:pt>
                <c:pt idx="1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3-4773-A6BD-9B19F052B565}"/>
            </c:ext>
          </c:extLst>
        </c:ser>
        <c:ser>
          <c:idx val="3"/>
          <c:order val="3"/>
          <c:tx>
            <c:strRef>
              <c:f>'Kurva Regionsvis 09-20'!$A$28</c:f>
              <c:strCache>
                <c:ptCount val="1"/>
                <c:pt idx="0">
                  <c:v>H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09-20'!$B$28:$M$28</c:f>
              <c:numCache>
                <c:formatCode>General</c:formatCode>
                <c:ptCount val="12"/>
                <c:pt idx="0">
                  <c:v>80</c:v>
                </c:pt>
                <c:pt idx="1">
                  <c:v>76</c:v>
                </c:pt>
                <c:pt idx="2">
                  <c:v>72</c:v>
                </c:pt>
                <c:pt idx="3">
                  <c:v>57</c:v>
                </c:pt>
                <c:pt idx="4">
                  <c:v>42</c:v>
                </c:pt>
                <c:pt idx="5">
                  <c:v>49</c:v>
                </c:pt>
                <c:pt idx="6">
                  <c:v>61</c:v>
                </c:pt>
                <c:pt idx="7">
                  <c:v>50</c:v>
                </c:pt>
                <c:pt idx="8">
                  <c:v>47</c:v>
                </c:pt>
                <c:pt idx="9">
                  <c:v>47</c:v>
                </c:pt>
                <c:pt idx="10">
                  <c:v>53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43-4773-A6BD-9B19F052B565}"/>
            </c:ext>
          </c:extLst>
        </c:ser>
        <c:ser>
          <c:idx val="4"/>
          <c:order val="4"/>
          <c:tx>
            <c:strRef>
              <c:f>'Kurva Regionsvis 09-20'!$A$29</c:f>
              <c:strCache>
                <c:ptCount val="1"/>
                <c:pt idx="0">
                  <c:v>D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09-20'!$B$29:$M$29</c:f>
              <c:numCache>
                <c:formatCode>General</c:formatCode>
                <c:ptCount val="12"/>
                <c:pt idx="0">
                  <c:v>60</c:v>
                </c:pt>
                <c:pt idx="1">
                  <c:v>65</c:v>
                </c:pt>
                <c:pt idx="2">
                  <c:v>58</c:v>
                </c:pt>
                <c:pt idx="3">
                  <c:v>56</c:v>
                </c:pt>
                <c:pt idx="4">
                  <c:v>49</c:v>
                </c:pt>
                <c:pt idx="5">
                  <c:v>53</c:v>
                </c:pt>
                <c:pt idx="6">
                  <c:v>57</c:v>
                </c:pt>
                <c:pt idx="7">
                  <c:v>47</c:v>
                </c:pt>
                <c:pt idx="8">
                  <c:v>54</c:v>
                </c:pt>
                <c:pt idx="9">
                  <c:v>59</c:v>
                </c:pt>
                <c:pt idx="10">
                  <c:v>52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43-4773-A6BD-9B19F052B565}"/>
            </c:ext>
          </c:extLst>
        </c:ser>
        <c:ser>
          <c:idx val="5"/>
          <c:order val="5"/>
          <c:tx>
            <c:strRef>
              <c:f>'Kurva Regionsvis 09-20'!$A$30</c:f>
              <c:strCache>
                <c:ptCount val="1"/>
                <c:pt idx="0">
                  <c:v>H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09-20'!$B$24:$M$24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09-20'!$B$30:$M$30</c:f>
              <c:numCache>
                <c:formatCode>General</c:formatCode>
                <c:ptCount val="12"/>
                <c:pt idx="0">
                  <c:v>46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  <c:pt idx="4">
                  <c:v>35</c:v>
                </c:pt>
                <c:pt idx="5">
                  <c:v>35</c:v>
                </c:pt>
                <c:pt idx="6">
                  <c:v>29</c:v>
                </c:pt>
                <c:pt idx="7">
                  <c:v>33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43-4773-A6BD-9B19F052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33728"/>
        <c:axId val="187435264"/>
      </c:lineChart>
      <c:catAx>
        <c:axId val="18743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435264"/>
        <c:crosses val="autoZero"/>
        <c:auto val="1"/>
        <c:lblAlgn val="ctr"/>
        <c:lblOffset val="100"/>
        <c:noMultiLvlLbl val="0"/>
      </c:catAx>
      <c:valAx>
        <c:axId val="18743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3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Regionsvis 09-20'!$A$48</c:f>
              <c:strCache>
                <c:ptCount val="1"/>
                <c:pt idx="0">
                  <c:v>D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09-20'!$B$48:$M$48</c:f>
              <c:numCache>
                <c:formatCode>General</c:formatCode>
                <c:ptCount val="12"/>
                <c:pt idx="0">
                  <c:v>82</c:v>
                </c:pt>
                <c:pt idx="1">
                  <c:v>89</c:v>
                </c:pt>
                <c:pt idx="2">
                  <c:v>101</c:v>
                </c:pt>
                <c:pt idx="3">
                  <c:v>78</c:v>
                </c:pt>
                <c:pt idx="4">
                  <c:v>76</c:v>
                </c:pt>
                <c:pt idx="5">
                  <c:v>80</c:v>
                </c:pt>
                <c:pt idx="6">
                  <c:v>88</c:v>
                </c:pt>
                <c:pt idx="7">
                  <c:v>81</c:v>
                </c:pt>
                <c:pt idx="8">
                  <c:v>70</c:v>
                </c:pt>
                <c:pt idx="9">
                  <c:v>66</c:v>
                </c:pt>
                <c:pt idx="10">
                  <c:v>63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B-4F10-866A-506ACFBDF193}"/>
            </c:ext>
          </c:extLst>
        </c:ser>
        <c:ser>
          <c:idx val="1"/>
          <c:order val="1"/>
          <c:tx>
            <c:strRef>
              <c:f>'Kurva Regionsvis 09-20'!$A$49</c:f>
              <c:strCache>
                <c:ptCount val="1"/>
                <c:pt idx="0">
                  <c:v>H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09-20'!$B$49:$M$49</c:f>
              <c:numCache>
                <c:formatCode>General</c:formatCode>
                <c:ptCount val="12"/>
                <c:pt idx="0">
                  <c:v>54</c:v>
                </c:pt>
                <c:pt idx="1">
                  <c:v>61</c:v>
                </c:pt>
                <c:pt idx="2">
                  <c:v>74</c:v>
                </c:pt>
                <c:pt idx="3">
                  <c:v>64</c:v>
                </c:pt>
                <c:pt idx="4">
                  <c:v>60</c:v>
                </c:pt>
                <c:pt idx="5">
                  <c:v>53</c:v>
                </c:pt>
                <c:pt idx="6">
                  <c:v>57</c:v>
                </c:pt>
                <c:pt idx="7">
                  <c:v>41</c:v>
                </c:pt>
                <c:pt idx="8">
                  <c:v>48</c:v>
                </c:pt>
                <c:pt idx="9">
                  <c:v>50</c:v>
                </c:pt>
                <c:pt idx="10">
                  <c:v>54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B-4F10-866A-506ACFBDF193}"/>
            </c:ext>
          </c:extLst>
        </c:ser>
        <c:ser>
          <c:idx val="2"/>
          <c:order val="2"/>
          <c:tx>
            <c:strRef>
              <c:f>'Kurva Regionsvis 09-20'!$A$50</c:f>
              <c:strCache>
                <c:ptCount val="1"/>
                <c:pt idx="0">
                  <c:v>D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09-20'!$B$50:$M$50</c:f>
              <c:numCache>
                <c:formatCode>General</c:formatCode>
                <c:ptCount val="12"/>
                <c:pt idx="0">
                  <c:v>73</c:v>
                </c:pt>
                <c:pt idx="1">
                  <c:v>74</c:v>
                </c:pt>
                <c:pt idx="2">
                  <c:v>86</c:v>
                </c:pt>
                <c:pt idx="3">
                  <c:v>72</c:v>
                </c:pt>
                <c:pt idx="4">
                  <c:v>70</c:v>
                </c:pt>
                <c:pt idx="5">
                  <c:v>70</c:v>
                </c:pt>
                <c:pt idx="6">
                  <c:v>71</c:v>
                </c:pt>
                <c:pt idx="7">
                  <c:v>77</c:v>
                </c:pt>
                <c:pt idx="8">
                  <c:v>71</c:v>
                </c:pt>
                <c:pt idx="9">
                  <c:v>57</c:v>
                </c:pt>
                <c:pt idx="10">
                  <c:v>55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7B-4F10-866A-506ACFBDF193}"/>
            </c:ext>
          </c:extLst>
        </c:ser>
        <c:ser>
          <c:idx val="3"/>
          <c:order val="3"/>
          <c:tx>
            <c:strRef>
              <c:f>'Kurva Regionsvis 09-20'!$A$51</c:f>
              <c:strCache>
                <c:ptCount val="1"/>
                <c:pt idx="0">
                  <c:v>H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09-20'!$B$51:$M$51</c:f>
              <c:numCache>
                <c:formatCode>General</c:formatCode>
                <c:ptCount val="12"/>
                <c:pt idx="0">
                  <c:v>67</c:v>
                </c:pt>
                <c:pt idx="1">
                  <c:v>63</c:v>
                </c:pt>
                <c:pt idx="2">
                  <c:v>55</c:v>
                </c:pt>
                <c:pt idx="3">
                  <c:v>41</c:v>
                </c:pt>
                <c:pt idx="4">
                  <c:v>43</c:v>
                </c:pt>
                <c:pt idx="5">
                  <c:v>51</c:v>
                </c:pt>
                <c:pt idx="6">
                  <c:v>56</c:v>
                </c:pt>
                <c:pt idx="7">
                  <c:v>49</c:v>
                </c:pt>
                <c:pt idx="8">
                  <c:v>46</c:v>
                </c:pt>
                <c:pt idx="9">
                  <c:v>32</c:v>
                </c:pt>
                <c:pt idx="10">
                  <c:v>39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7B-4F10-866A-506ACFBDF193}"/>
            </c:ext>
          </c:extLst>
        </c:ser>
        <c:ser>
          <c:idx val="4"/>
          <c:order val="4"/>
          <c:tx>
            <c:strRef>
              <c:f>'Kurva Regionsvis 09-20'!$A$52</c:f>
              <c:strCache>
                <c:ptCount val="1"/>
                <c:pt idx="0">
                  <c:v>D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09-20'!$B$52:$M$52</c:f>
              <c:numCache>
                <c:formatCode>General</c:formatCode>
                <c:ptCount val="12"/>
                <c:pt idx="0">
                  <c:v>42</c:v>
                </c:pt>
                <c:pt idx="1">
                  <c:v>44</c:v>
                </c:pt>
                <c:pt idx="2">
                  <c:v>45</c:v>
                </c:pt>
                <c:pt idx="3">
                  <c:v>37</c:v>
                </c:pt>
                <c:pt idx="4">
                  <c:v>35</c:v>
                </c:pt>
                <c:pt idx="5">
                  <c:v>47</c:v>
                </c:pt>
                <c:pt idx="6">
                  <c:v>51</c:v>
                </c:pt>
                <c:pt idx="7">
                  <c:v>46</c:v>
                </c:pt>
                <c:pt idx="8">
                  <c:v>49</c:v>
                </c:pt>
                <c:pt idx="9">
                  <c:v>47</c:v>
                </c:pt>
                <c:pt idx="10">
                  <c:v>44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7B-4F10-866A-506ACFBDF193}"/>
            </c:ext>
          </c:extLst>
        </c:ser>
        <c:ser>
          <c:idx val="5"/>
          <c:order val="5"/>
          <c:tx>
            <c:strRef>
              <c:f>'Kurva Regionsvis 09-20'!$A$53</c:f>
              <c:strCache>
                <c:ptCount val="1"/>
                <c:pt idx="0">
                  <c:v>H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09-20'!$B$47:$M$47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09-20'!$B$53:$M$53</c:f>
              <c:numCache>
                <c:formatCode>General</c:formatCode>
                <c:ptCount val="12"/>
                <c:pt idx="0">
                  <c:v>42</c:v>
                </c:pt>
                <c:pt idx="1">
                  <c:v>36</c:v>
                </c:pt>
                <c:pt idx="2">
                  <c:v>31</c:v>
                </c:pt>
                <c:pt idx="3">
                  <c:v>28</c:v>
                </c:pt>
                <c:pt idx="4">
                  <c:v>28</c:v>
                </c:pt>
                <c:pt idx="5">
                  <c:v>17</c:v>
                </c:pt>
                <c:pt idx="6">
                  <c:v>21</c:v>
                </c:pt>
                <c:pt idx="7">
                  <c:v>35</c:v>
                </c:pt>
                <c:pt idx="8">
                  <c:v>33</c:v>
                </c:pt>
                <c:pt idx="9">
                  <c:v>37</c:v>
                </c:pt>
                <c:pt idx="10">
                  <c:v>27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7B-4F10-866A-506ACFB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51264"/>
        <c:axId val="187452800"/>
      </c:lineChart>
      <c:catAx>
        <c:axId val="18745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452800"/>
        <c:crosses val="autoZero"/>
        <c:auto val="1"/>
        <c:lblAlgn val="ctr"/>
        <c:lblOffset val="100"/>
        <c:noMultiLvlLbl val="0"/>
      </c:catAx>
      <c:valAx>
        <c:axId val="18745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5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Regionsvis 09-20'!$A$71</c:f>
              <c:strCache>
                <c:ptCount val="1"/>
                <c:pt idx="0">
                  <c:v>D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09-20'!$B$71:$M$71</c:f>
              <c:numCache>
                <c:formatCode>General</c:formatCode>
                <c:ptCount val="12"/>
                <c:pt idx="0">
                  <c:v>121</c:v>
                </c:pt>
                <c:pt idx="1">
                  <c:v>124</c:v>
                </c:pt>
                <c:pt idx="2">
                  <c:v>150</c:v>
                </c:pt>
                <c:pt idx="3">
                  <c:v>146</c:v>
                </c:pt>
                <c:pt idx="4">
                  <c:v>135</c:v>
                </c:pt>
                <c:pt idx="5">
                  <c:v>139</c:v>
                </c:pt>
                <c:pt idx="6">
                  <c:v>141</c:v>
                </c:pt>
                <c:pt idx="7">
                  <c:v>162</c:v>
                </c:pt>
                <c:pt idx="8">
                  <c:v>183</c:v>
                </c:pt>
                <c:pt idx="9">
                  <c:v>179</c:v>
                </c:pt>
                <c:pt idx="10">
                  <c:v>183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1-4C99-AB7D-67426C572C0D}"/>
            </c:ext>
          </c:extLst>
        </c:ser>
        <c:ser>
          <c:idx val="1"/>
          <c:order val="1"/>
          <c:tx>
            <c:strRef>
              <c:f>'Kurva Regionsvis 09-20'!$A$72</c:f>
              <c:strCache>
                <c:ptCount val="1"/>
                <c:pt idx="0">
                  <c:v>H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09-20'!$B$72:$M$72</c:f>
              <c:numCache>
                <c:formatCode>General</c:formatCode>
                <c:ptCount val="12"/>
                <c:pt idx="0">
                  <c:v>133</c:v>
                </c:pt>
                <c:pt idx="1">
                  <c:v>154</c:v>
                </c:pt>
                <c:pt idx="2">
                  <c:v>159</c:v>
                </c:pt>
                <c:pt idx="3">
                  <c:v>156</c:v>
                </c:pt>
                <c:pt idx="4">
                  <c:v>160</c:v>
                </c:pt>
                <c:pt idx="5">
                  <c:v>182</c:v>
                </c:pt>
                <c:pt idx="6">
                  <c:v>208</c:v>
                </c:pt>
                <c:pt idx="7">
                  <c:v>189</c:v>
                </c:pt>
                <c:pt idx="8">
                  <c:v>175</c:v>
                </c:pt>
                <c:pt idx="9">
                  <c:v>168</c:v>
                </c:pt>
                <c:pt idx="10">
                  <c:v>161</c:v>
                </c:pt>
                <c:pt idx="1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1-4C99-AB7D-67426C572C0D}"/>
            </c:ext>
          </c:extLst>
        </c:ser>
        <c:ser>
          <c:idx val="2"/>
          <c:order val="2"/>
          <c:tx>
            <c:strRef>
              <c:f>'Kurva Regionsvis 09-20'!$A$73</c:f>
              <c:strCache>
                <c:ptCount val="1"/>
                <c:pt idx="0">
                  <c:v>D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09-20'!$B$73:$M$73</c:f>
              <c:numCache>
                <c:formatCode>General</c:formatCode>
                <c:ptCount val="12"/>
                <c:pt idx="0">
                  <c:v>118</c:v>
                </c:pt>
                <c:pt idx="1">
                  <c:v>122</c:v>
                </c:pt>
                <c:pt idx="2">
                  <c:v>123</c:v>
                </c:pt>
                <c:pt idx="3">
                  <c:v>97</c:v>
                </c:pt>
                <c:pt idx="4">
                  <c:v>84</c:v>
                </c:pt>
                <c:pt idx="5">
                  <c:v>106</c:v>
                </c:pt>
                <c:pt idx="6">
                  <c:v>106</c:v>
                </c:pt>
                <c:pt idx="7">
                  <c:v>107</c:v>
                </c:pt>
                <c:pt idx="8">
                  <c:v>104</c:v>
                </c:pt>
                <c:pt idx="9">
                  <c:v>130</c:v>
                </c:pt>
                <c:pt idx="10">
                  <c:v>140</c:v>
                </c:pt>
                <c:pt idx="11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1-4C99-AB7D-67426C572C0D}"/>
            </c:ext>
          </c:extLst>
        </c:ser>
        <c:ser>
          <c:idx val="3"/>
          <c:order val="3"/>
          <c:tx>
            <c:strRef>
              <c:f>'Kurva Regionsvis 09-20'!$A$74</c:f>
              <c:strCache>
                <c:ptCount val="1"/>
                <c:pt idx="0">
                  <c:v>H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09-20'!$B$74:$M$74</c:f>
              <c:numCache>
                <c:formatCode>General</c:formatCode>
                <c:ptCount val="12"/>
                <c:pt idx="0">
                  <c:v>115</c:v>
                </c:pt>
                <c:pt idx="1">
                  <c:v>113</c:v>
                </c:pt>
                <c:pt idx="2">
                  <c:v>109</c:v>
                </c:pt>
                <c:pt idx="3">
                  <c:v>113</c:v>
                </c:pt>
                <c:pt idx="4">
                  <c:v>96</c:v>
                </c:pt>
                <c:pt idx="5">
                  <c:v>114</c:v>
                </c:pt>
                <c:pt idx="6">
                  <c:v>149</c:v>
                </c:pt>
                <c:pt idx="7">
                  <c:v>149</c:v>
                </c:pt>
                <c:pt idx="8">
                  <c:v>163</c:v>
                </c:pt>
                <c:pt idx="9">
                  <c:v>147</c:v>
                </c:pt>
                <c:pt idx="10">
                  <c:v>129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21-4C99-AB7D-67426C572C0D}"/>
            </c:ext>
          </c:extLst>
        </c:ser>
        <c:ser>
          <c:idx val="4"/>
          <c:order val="4"/>
          <c:tx>
            <c:strRef>
              <c:f>'Kurva Regionsvis 09-20'!$A$75</c:f>
              <c:strCache>
                <c:ptCount val="1"/>
                <c:pt idx="0">
                  <c:v>D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09-20'!$B$75:$M$75</c:f>
              <c:numCache>
                <c:formatCode>General</c:formatCode>
                <c:ptCount val="12"/>
                <c:pt idx="0">
                  <c:v>61</c:v>
                </c:pt>
                <c:pt idx="1">
                  <c:v>67</c:v>
                </c:pt>
                <c:pt idx="2">
                  <c:v>74</c:v>
                </c:pt>
                <c:pt idx="3">
                  <c:v>61</c:v>
                </c:pt>
                <c:pt idx="4">
                  <c:v>56</c:v>
                </c:pt>
                <c:pt idx="5">
                  <c:v>43</c:v>
                </c:pt>
                <c:pt idx="6">
                  <c:v>59</c:v>
                </c:pt>
                <c:pt idx="7">
                  <c:v>61</c:v>
                </c:pt>
                <c:pt idx="8">
                  <c:v>66</c:v>
                </c:pt>
                <c:pt idx="9">
                  <c:v>59</c:v>
                </c:pt>
                <c:pt idx="10">
                  <c:v>59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21-4C99-AB7D-67426C572C0D}"/>
            </c:ext>
          </c:extLst>
        </c:ser>
        <c:ser>
          <c:idx val="5"/>
          <c:order val="5"/>
          <c:tx>
            <c:strRef>
              <c:f>'Kurva Regionsvis 09-20'!$A$76</c:f>
              <c:strCache>
                <c:ptCount val="1"/>
                <c:pt idx="0">
                  <c:v>H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09-20'!$B$70:$M$70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09-20'!$B$76:$M$76</c:f>
              <c:numCache>
                <c:formatCode>General</c:formatCode>
                <c:ptCount val="12"/>
                <c:pt idx="0">
                  <c:v>55</c:v>
                </c:pt>
                <c:pt idx="1">
                  <c:v>63</c:v>
                </c:pt>
                <c:pt idx="2">
                  <c:v>56</c:v>
                </c:pt>
                <c:pt idx="3">
                  <c:v>46</c:v>
                </c:pt>
                <c:pt idx="4">
                  <c:v>51</c:v>
                </c:pt>
                <c:pt idx="5">
                  <c:v>57</c:v>
                </c:pt>
                <c:pt idx="6">
                  <c:v>73</c:v>
                </c:pt>
                <c:pt idx="7">
                  <c:v>83</c:v>
                </c:pt>
                <c:pt idx="8">
                  <c:v>93</c:v>
                </c:pt>
                <c:pt idx="9">
                  <c:v>95</c:v>
                </c:pt>
                <c:pt idx="10">
                  <c:v>104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21-4C99-AB7D-67426C572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93376"/>
        <c:axId val="187740928"/>
      </c:lineChart>
      <c:catAx>
        <c:axId val="18749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740928"/>
        <c:crosses val="autoZero"/>
        <c:auto val="1"/>
        <c:lblAlgn val="ctr"/>
        <c:lblOffset val="100"/>
        <c:noMultiLvlLbl val="0"/>
      </c:catAx>
      <c:valAx>
        <c:axId val="1877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9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'Kurva Regionsvis 09-20'!$A$94</c:f>
              <c:strCache>
                <c:ptCount val="1"/>
                <c:pt idx="0">
                  <c:v>D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09-20'!$B$94:$M$94</c:f>
              <c:numCache>
                <c:formatCode>General</c:formatCode>
                <c:ptCount val="12"/>
                <c:pt idx="0">
                  <c:v>53</c:v>
                </c:pt>
                <c:pt idx="1">
                  <c:v>42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65</c:v>
                </c:pt>
                <c:pt idx="6">
                  <c:v>67</c:v>
                </c:pt>
                <c:pt idx="7">
                  <c:v>81</c:v>
                </c:pt>
                <c:pt idx="8">
                  <c:v>87</c:v>
                </c:pt>
                <c:pt idx="9">
                  <c:v>59</c:v>
                </c:pt>
                <c:pt idx="10">
                  <c:v>78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1-40E4-B2C9-0F0B8132509D}"/>
            </c:ext>
          </c:extLst>
        </c:ser>
        <c:ser>
          <c:idx val="1"/>
          <c:order val="1"/>
          <c:tx>
            <c:strRef>
              <c:f>'Kurva Regionsvis 09-20'!$A$95</c:f>
              <c:strCache>
                <c:ptCount val="1"/>
                <c:pt idx="0">
                  <c:v>H 10-11 / 11-12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09-20'!$B$95:$M$95</c:f>
              <c:numCache>
                <c:formatCode>General</c:formatCode>
                <c:ptCount val="12"/>
                <c:pt idx="0">
                  <c:v>51</c:v>
                </c:pt>
                <c:pt idx="1">
                  <c:v>42</c:v>
                </c:pt>
                <c:pt idx="2">
                  <c:v>68</c:v>
                </c:pt>
                <c:pt idx="3">
                  <c:v>54</c:v>
                </c:pt>
                <c:pt idx="4">
                  <c:v>57</c:v>
                </c:pt>
                <c:pt idx="5">
                  <c:v>52</c:v>
                </c:pt>
                <c:pt idx="6">
                  <c:v>60</c:v>
                </c:pt>
                <c:pt idx="7">
                  <c:v>74</c:v>
                </c:pt>
                <c:pt idx="8">
                  <c:v>78</c:v>
                </c:pt>
                <c:pt idx="9">
                  <c:v>66</c:v>
                </c:pt>
                <c:pt idx="10">
                  <c:v>73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1-40E4-B2C9-0F0B8132509D}"/>
            </c:ext>
          </c:extLst>
        </c:ser>
        <c:ser>
          <c:idx val="2"/>
          <c:order val="2"/>
          <c:tx>
            <c:strRef>
              <c:f>'Kurva Regionsvis 09-20'!$A$96</c:f>
              <c:strCache>
                <c:ptCount val="1"/>
                <c:pt idx="0">
                  <c:v>D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09-20'!$B$96:$M$96</c:f>
              <c:numCache>
                <c:formatCode>General</c:formatCode>
                <c:ptCount val="12"/>
                <c:pt idx="0">
                  <c:v>38</c:v>
                </c:pt>
                <c:pt idx="1">
                  <c:v>49</c:v>
                </c:pt>
                <c:pt idx="2">
                  <c:v>62</c:v>
                </c:pt>
                <c:pt idx="3">
                  <c:v>48</c:v>
                </c:pt>
                <c:pt idx="4">
                  <c:v>47</c:v>
                </c:pt>
                <c:pt idx="5">
                  <c:v>66</c:v>
                </c:pt>
                <c:pt idx="6">
                  <c:v>72</c:v>
                </c:pt>
                <c:pt idx="7">
                  <c:v>69</c:v>
                </c:pt>
                <c:pt idx="8">
                  <c:v>68</c:v>
                </c:pt>
                <c:pt idx="9">
                  <c:v>76</c:v>
                </c:pt>
                <c:pt idx="10">
                  <c:v>77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1-40E4-B2C9-0F0B8132509D}"/>
            </c:ext>
          </c:extLst>
        </c:ser>
        <c:ser>
          <c:idx val="3"/>
          <c:order val="3"/>
          <c:tx>
            <c:strRef>
              <c:f>'Kurva Regionsvis 09-20'!$A$97</c:f>
              <c:strCache>
                <c:ptCount val="1"/>
                <c:pt idx="0">
                  <c:v>H 12-13 / 13-14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09-20'!$B$97:$M$97</c:f>
              <c:numCache>
                <c:formatCode>General</c:formatCode>
                <c:ptCount val="12"/>
                <c:pt idx="0">
                  <c:v>60</c:v>
                </c:pt>
                <c:pt idx="1">
                  <c:v>56</c:v>
                </c:pt>
                <c:pt idx="2">
                  <c:v>60</c:v>
                </c:pt>
                <c:pt idx="3">
                  <c:v>40</c:v>
                </c:pt>
                <c:pt idx="4">
                  <c:v>44</c:v>
                </c:pt>
                <c:pt idx="5">
                  <c:v>40</c:v>
                </c:pt>
                <c:pt idx="6">
                  <c:v>49</c:v>
                </c:pt>
                <c:pt idx="7">
                  <c:v>49</c:v>
                </c:pt>
                <c:pt idx="8">
                  <c:v>66</c:v>
                </c:pt>
                <c:pt idx="9">
                  <c:v>63</c:v>
                </c:pt>
                <c:pt idx="10">
                  <c:v>67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1-40E4-B2C9-0F0B8132509D}"/>
            </c:ext>
          </c:extLst>
        </c:ser>
        <c:ser>
          <c:idx val="4"/>
          <c:order val="4"/>
          <c:tx>
            <c:strRef>
              <c:f>'Kurva Regionsvis 09-20'!$A$98</c:f>
              <c:strCache>
                <c:ptCount val="1"/>
                <c:pt idx="0">
                  <c:v>D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09-20'!$B$98:$M$98</c:f>
              <c:numCache>
                <c:formatCode>General</c:formatCode>
                <c:ptCount val="12"/>
                <c:pt idx="0">
                  <c:v>34</c:v>
                </c:pt>
                <c:pt idx="1">
                  <c:v>32</c:v>
                </c:pt>
                <c:pt idx="2">
                  <c:v>29</c:v>
                </c:pt>
                <c:pt idx="3">
                  <c:v>26</c:v>
                </c:pt>
                <c:pt idx="4">
                  <c:v>18</c:v>
                </c:pt>
                <c:pt idx="5">
                  <c:v>21</c:v>
                </c:pt>
                <c:pt idx="6">
                  <c:v>34</c:v>
                </c:pt>
                <c:pt idx="7">
                  <c:v>42</c:v>
                </c:pt>
                <c:pt idx="8">
                  <c:v>42</c:v>
                </c:pt>
                <c:pt idx="9">
                  <c:v>24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1-40E4-B2C9-0F0B8132509D}"/>
            </c:ext>
          </c:extLst>
        </c:ser>
        <c:ser>
          <c:idx val="5"/>
          <c:order val="5"/>
          <c:tx>
            <c:strRef>
              <c:f>'Kurva Regionsvis 09-20'!$A$99</c:f>
              <c:strCache>
                <c:ptCount val="1"/>
                <c:pt idx="0">
                  <c:v>H 14-15 / 15-16</c:v>
                </c:pt>
              </c:strCache>
            </c:strRef>
          </c:tx>
          <c:marker>
            <c:symbol val="none"/>
          </c:marker>
          <c:cat>
            <c:strRef>
              <c:f>'Kurva Regionsvis 09-20'!$B$93:$M$93</c:f>
              <c:strCache>
                <c:ptCount val="12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</c:strCache>
            </c:strRef>
          </c:cat>
          <c:val>
            <c:numRef>
              <c:f>'Kurva Regionsvis 09-20'!$B$99:$M$99</c:f>
              <c:numCache>
                <c:formatCode>General</c:formatCode>
                <c:ptCount val="12"/>
                <c:pt idx="0">
                  <c:v>32</c:v>
                </c:pt>
                <c:pt idx="1">
                  <c:v>34</c:v>
                </c:pt>
                <c:pt idx="2">
                  <c:v>41</c:v>
                </c:pt>
                <c:pt idx="3">
                  <c:v>29</c:v>
                </c:pt>
                <c:pt idx="4">
                  <c:v>24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  <c:pt idx="8">
                  <c:v>27</c:v>
                </c:pt>
                <c:pt idx="9">
                  <c:v>31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1-40E4-B2C9-0F0B81325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35488"/>
        <c:axId val="159537024"/>
      </c:lineChart>
      <c:catAx>
        <c:axId val="15953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537024"/>
        <c:crosses val="autoZero"/>
        <c:auto val="1"/>
        <c:lblAlgn val="ctr"/>
        <c:lblOffset val="100"/>
        <c:noMultiLvlLbl val="0"/>
      </c:catAx>
      <c:valAx>
        <c:axId val="1595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53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373315585258E-2"/>
          <c:y val="7.162553704356342E-2"/>
          <c:w val="0.75919185790284816"/>
          <c:h val="0.8071647059140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'LVC-USM-YJ 02-20'!$A$36</c:f>
              <c:strCache>
                <c:ptCount val="1"/>
                <c:pt idx="0">
                  <c:v>H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02-20'!$B$35:$T$35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02-20'!$B$36:$T$36</c:f>
              <c:numCache>
                <c:formatCode>General</c:formatCode>
                <c:ptCount val="19"/>
                <c:pt idx="0">
                  <c:v>368</c:v>
                </c:pt>
                <c:pt idx="1">
                  <c:v>412</c:v>
                </c:pt>
                <c:pt idx="2">
                  <c:v>445</c:v>
                </c:pt>
                <c:pt idx="3">
                  <c:v>413</c:v>
                </c:pt>
                <c:pt idx="4">
                  <c:v>442</c:v>
                </c:pt>
                <c:pt idx="5">
                  <c:v>415</c:v>
                </c:pt>
                <c:pt idx="6">
                  <c:v>340</c:v>
                </c:pt>
                <c:pt idx="7">
                  <c:v>365</c:v>
                </c:pt>
                <c:pt idx="8">
                  <c:v>368</c:v>
                </c:pt>
                <c:pt idx="9">
                  <c:v>417</c:v>
                </c:pt>
                <c:pt idx="10">
                  <c:v>398</c:v>
                </c:pt>
                <c:pt idx="11">
                  <c:v>387</c:v>
                </c:pt>
                <c:pt idx="12">
                  <c:v>383</c:v>
                </c:pt>
                <c:pt idx="13">
                  <c:v>416</c:v>
                </c:pt>
                <c:pt idx="14">
                  <c:v>396</c:v>
                </c:pt>
                <c:pt idx="15">
                  <c:v>406</c:v>
                </c:pt>
                <c:pt idx="16">
                  <c:v>370</c:v>
                </c:pt>
                <c:pt idx="17">
                  <c:v>357</c:v>
                </c:pt>
                <c:pt idx="18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BCB-A699-33059468BF82}"/>
            </c:ext>
          </c:extLst>
        </c:ser>
        <c:ser>
          <c:idx val="1"/>
          <c:order val="1"/>
          <c:tx>
            <c:strRef>
              <c:f>'LVC-USM-YJ 02-20'!$A$37</c:f>
              <c:strCache>
                <c:ptCount val="1"/>
                <c:pt idx="0">
                  <c:v>H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02-20'!$B$35:$T$35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02-20'!$B$37:$T$37</c:f>
              <c:numCache>
                <c:formatCode>General</c:formatCode>
                <c:ptCount val="19"/>
                <c:pt idx="0">
                  <c:v>407</c:v>
                </c:pt>
                <c:pt idx="1">
                  <c:v>407</c:v>
                </c:pt>
                <c:pt idx="2">
                  <c:v>411</c:v>
                </c:pt>
                <c:pt idx="3">
                  <c:v>418</c:v>
                </c:pt>
                <c:pt idx="4">
                  <c:v>398</c:v>
                </c:pt>
                <c:pt idx="5">
                  <c:v>408</c:v>
                </c:pt>
                <c:pt idx="6">
                  <c:v>338</c:v>
                </c:pt>
                <c:pt idx="7">
                  <c:v>381</c:v>
                </c:pt>
                <c:pt idx="8">
                  <c:v>351</c:v>
                </c:pt>
                <c:pt idx="9">
                  <c:v>323</c:v>
                </c:pt>
                <c:pt idx="10">
                  <c:v>271</c:v>
                </c:pt>
                <c:pt idx="11">
                  <c:v>240</c:v>
                </c:pt>
                <c:pt idx="12">
                  <c:v>278</c:v>
                </c:pt>
                <c:pt idx="13">
                  <c:v>345</c:v>
                </c:pt>
                <c:pt idx="14">
                  <c:v>323</c:v>
                </c:pt>
                <c:pt idx="15">
                  <c:v>343</c:v>
                </c:pt>
                <c:pt idx="16">
                  <c:v>313</c:v>
                </c:pt>
                <c:pt idx="17">
                  <c:v>310</c:v>
                </c:pt>
                <c:pt idx="1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3-4BCB-A699-33059468BF82}"/>
            </c:ext>
          </c:extLst>
        </c:ser>
        <c:ser>
          <c:idx val="2"/>
          <c:order val="2"/>
          <c:tx>
            <c:strRef>
              <c:f>'LVC-USM-YJ 02-20'!$A$38</c:f>
              <c:strCache>
                <c:ptCount val="1"/>
                <c:pt idx="0">
                  <c:v>H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02-20'!$B$35:$T$35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02-20'!$B$38:$T$38</c:f>
              <c:numCache>
                <c:formatCode>General</c:formatCode>
                <c:ptCount val="19"/>
                <c:pt idx="0">
                  <c:v>228</c:v>
                </c:pt>
                <c:pt idx="1">
                  <c:v>228</c:v>
                </c:pt>
                <c:pt idx="2">
                  <c:v>262</c:v>
                </c:pt>
                <c:pt idx="3">
                  <c:v>264</c:v>
                </c:pt>
                <c:pt idx="4">
                  <c:v>243</c:v>
                </c:pt>
                <c:pt idx="5">
                  <c:v>259</c:v>
                </c:pt>
                <c:pt idx="6">
                  <c:v>235</c:v>
                </c:pt>
                <c:pt idx="7">
                  <c:v>206</c:v>
                </c:pt>
                <c:pt idx="8">
                  <c:v>204</c:v>
                </c:pt>
                <c:pt idx="9">
                  <c:v>199</c:v>
                </c:pt>
                <c:pt idx="10">
                  <c:v>175</c:v>
                </c:pt>
                <c:pt idx="11">
                  <c:v>160</c:v>
                </c:pt>
                <c:pt idx="12">
                  <c:v>151</c:v>
                </c:pt>
                <c:pt idx="13">
                  <c:v>161</c:v>
                </c:pt>
                <c:pt idx="14">
                  <c:v>192</c:v>
                </c:pt>
                <c:pt idx="15">
                  <c:v>200</c:v>
                </c:pt>
                <c:pt idx="16">
                  <c:v>208</c:v>
                </c:pt>
                <c:pt idx="17">
                  <c:v>216</c:v>
                </c:pt>
                <c:pt idx="18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3-4BCB-A699-33059468BF82}"/>
            </c:ext>
          </c:extLst>
        </c:ser>
        <c:ser>
          <c:idx val="3"/>
          <c:order val="3"/>
          <c:tx>
            <c:strRef>
              <c:f>'LVC-USM-YJ 02-20'!$A$39</c:f>
              <c:strCache>
                <c:ptCount val="1"/>
                <c:pt idx="0">
                  <c:v>FIS Licens H YJ</c:v>
                </c:pt>
              </c:strCache>
            </c:strRef>
          </c:tx>
          <c:invertIfNegative val="0"/>
          <c:cat>
            <c:strRef>
              <c:f>'LVC-USM-YJ 02-20'!$B$35:$T$35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02-20'!$B$39:$T$39</c:f>
              <c:numCache>
                <c:formatCode>General</c:formatCode>
                <c:ptCount val="19"/>
                <c:pt idx="0">
                  <c:v>96</c:v>
                </c:pt>
                <c:pt idx="1">
                  <c:v>91</c:v>
                </c:pt>
                <c:pt idx="2">
                  <c:v>99</c:v>
                </c:pt>
                <c:pt idx="3">
                  <c:v>94</c:v>
                </c:pt>
                <c:pt idx="4">
                  <c:v>111</c:v>
                </c:pt>
                <c:pt idx="5">
                  <c:v>124</c:v>
                </c:pt>
                <c:pt idx="6">
                  <c:v>186</c:v>
                </c:pt>
                <c:pt idx="7">
                  <c:v>154</c:v>
                </c:pt>
                <c:pt idx="8">
                  <c:v>142</c:v>
                </c:pt>
                <c:pt idx="9">
                  <c:v>135</c:v>
                </c:pt>
                <c:pt idx="10">
                  <c:v>124</c:v>
                </c:pt>
                <c:pt idx="11">
                  <c:v>93</c:v>
                </c:pt>
                <c:pt idx="12">
                  <c:v>106</c:v>
                </c:pt>
                <c:pt idx="13">
                  <c:v>96</c:v>
                </c:pt>
                <c:pt idx="14">
                  <c:v>89</c:v>
                </c:pt>
                <c:pt idx="15">
                  <c:v>93</c:v>
                </c:pt>
                <c:pt idx="16">
                  <c:v>103</c:v>
                </c:pt>
                <c:pt idx="17">
                  <c:v>109</c:v>
                </c:pt>
                <c:pt idx="1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3-4BCB-A699-33059468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1424"/>
        <c:axId val="159593216"/>
      </c:barChart>
      <c:catAx>
        <c:axId val="159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3216"/>
        <c:crosses val="autoZero"/>
        <c:auto val="1"/>
        <c:lblAlgn val="ctr"/>
        <c:lblOffset val="100"/>
        <c:noMultiLvlLbl val="0"/>
      </c:catAx>
      <c:valAx>
        <c:axId val="1595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6477804404884"/>
          <c:y val="0.39118562765861165"/>
          <c:w val="7.5550120507046042E-2"/>
          <c:h val="0.2085750304833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373315585258E-2"/>
          <c:y val="7.162553704356342E-2"/>
          <c:w val="0.75919185790284816"/>
          <c:h val="0.8071647059140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'LVC-USM-YJ 02-20'!$A$67</c:f>
              <c:strCache>
                <c:ptCount val="1"/>
                <c:pt idx="0">
                  <c:v>D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02-20'!$B$67:$T$67</c:f>
              <c:numCache>
                <c:formatCode>General</c:formatCode>
                <c:ptCount val="19"/>
                <c:pt idx="0">
                  <c:v>433</c:v>
                </c:pt>
                <c:pt idx="1">
                  <c:v>415</c:v>
                </c:pt>
                <c:pt idx="2">
                  <c:v>504</c:v>
                </c:pt>
                <c:pt idx="3">
                  <c:v>478</c:v>
                </c:pt>
                <c:pt idx="4">
                  <c:v>459</c:v>
                </c:pt>
                <c:pt idx="5">
                  <c:v>413</c:v>
                </c:pt>
                <c:pt idx="6">
                  <c:v>356</c:v>
                </c:pt>
                <c:pt idx="7">
                  <c:v>414</c:v>
                </c:pt>
                <c:pt idx="8">
                  <c:v>431</c:v>
                </c:pt>
                <c:pt idx="9">
                  <c:v>488</c:v>
                </c:pt>
                <c:pt idx="10">
                  <c:v>430</c:v>
                </c:pt>
                <c:pt idx="11">
                  <c:v>419</c:v>
                </c:pt>
                <c:pt idx="12">
                  <c:v>420</c:v>
                </c:pt>
                <c:pt idx="13">
                  <c:v>453</c:v>
                </c:pt>
                <c:pt idx="14">
                  <c:v>459</c:v>
                </c:pt>
                <c:pt idx="15">
                  <c:v>476</c:v>
                </c:pt>
                <c:pt idx="16">
                  <c:v>428</c:v>
                </c:pt>
                <c:pt idx="17">
                  <c:v>452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6-4835-899C-2A75C1AEEBCC}"/>
            </c:ext>
          </c:extLst>
        </c:ser>
        <c:ser>
          <c:idx val="1"/>
          <c:order val="1"/>
          <c:tx>
            <c:strRef>
              <c:f>'LVC-USM-YJ 02-20'!$A$68</c:f>
              <c:strCache>
                <c:ptCount val="1"/>
                <c:pt idx="0">
                  <c:v>D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02-20'!$B$68:$T$68</c:f>
              <c:numCache>
                <c:formatCode>General</c:formatCode>
                <c:ptCount val="19"/>
                <c:pt idx="0">
                  <c:v>393</c:v>
                </c:pt>
                <c:pt idx="1">
                  <c:v>393</c:v>
                </c:pt>
                <c:pt idx="2">
                  <c:v>491</c:v>
                </c:pt>
                <c:pt idx="3">
                  <c:v>466</c:v>
                </c:pt>
                <c:pt idx="4">
                  <c:v>505</c:v>
                </c:pt>
                <c:pt idx="5">
                  <c:v>472</c:v>
                </c:pt>
                <c:pt idx="6">
                  <c:v>370</c:v>
                </c:pt>
                <c:pt idx="7">
                  <c:v>384</c:v>
                </c:pt>
                <c:pt idx="8">
                  <c:v>373</c:v>
                </c:pt>
                <c:pt idx="9">
                  <c:v>424</c:v>
                </c:pt>
                <c:pt idx="10">
                  <c:v>372</c:v>
                </c:pt>
                <c:pt idx="11">
                  <c:v>344</c:v>
                </c:pt>
                <c:pt idx="12">
                  <c:v>354</c:v>
                </c:pt>
                <c:pt idx="13">
                  <c:v>365</c:v>
                </c:pt>
                <c:pt idx="14">
                  <c:v>386</c:v>
                </c:pt>
                <c:pt idx="15">
                  <c:v>376</c:v>
                </c:pt>
                <c:pt idx="16">
                  <c:v>391</c:v>
                </c:pt>
                <c:pt idx="17">
                  <c:v>387</c:v>
                </c:pt>
                <c:pt idx="18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6-4835-899C-2A75C1AEEBCC}"/>
            </c:ext>
          </c:extLst>
        </c:ser>
        <c:ser>
          <c:idx val="2"/>
          <c:order val="2"/>
          <c:tx>
            <c:strRef>
              <c:f>'LVC-USM-YJ 02-20'!$A$69</c:f>
              <c:strCache>
                <c:ptCount val="1"/>
                <c:pt idx="0">
                  <c:v>D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02-20'!$B$69:$T$69</c:f>
              <c:numCache>
                <c:formatCode>General</c:formatCode>
                <c:ptCount val="19"/>
                <c:pt idx="0">
                  <c:v>238</c:v>
                </c:pt>
                <c:pt idx="1">
                  <c:v>238</c:v>
                </c:pt>
                <c:pt idx="2">
                  <c:v>237</c:v>
                </c:pt>
                <c:pt idx="3">
                  <c:v>268</c:v>
                </c:pt>
                <c:pt idx="4">
                  <c:v>290</c:v>
                </c:pt>
                <c:pt idx="5">
                  <c:v>277</c:v>
                </c:pt>
                <c:pt idx="6">
                  <c:v>269</c:v>
                </c:pt>
                <c:pt idx="7">
                  <c:v>225</c:v>
                </c:pt>
                <c:pt idx="8">
                  <c:v>236</c:v>
                </c:pt>
                <c:pt idx="9">
                  <c:v>235</c:v>
                </c:pt>
                <c:pt idx="10">
                  <c:v>205</c:v>
                </c:pt>
                <c:pt idx="11">
                  <c:v>176</c:v>
                </c:pt>
                <c:pt idx="12">
                  <c:v>191</c:v>
                </c:pt>
                <c:pt idx="13">
                  <c:v>230</c:v>
                </c:pt>
                <c:pt idx="14">
                  <c:v>218</c:v>
                </c:pt>
                <c:pt idx="15">
                  <c:v>239</c:v>
                </c:pt>
                <c:pt idx="16">
                  <c:v>215</c:v>
                </c:pt>
                <c:pt idx="17">
                  <c:v>213</c:v>
                </c:pt>
                <c:pt idx="18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26-4835-899C-2A75C1AEEBCC}"/>
            </c:ext>
          </c:extLst>
        </c:ser>
        <c:ser>
          <c:idx val="3"/>
          <c:order val="3"/>
          <c:tx>
            <c:strRef>
              <c:f>'LVC-USM-YJ 02-20'!$A$70</c:f>
              <c:strCache>
                <c:ptCount val="1"/>
                <c:pt idx="0">
                  <c:v>FIS Licens D YJ</c:v>
                </c:pt>
              </c:strCache>
            </c:strRef>
          </c:tx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02-20'!$B$70:$T$70</c:f>
              <c:numCache>
                <c:formatCode>General</c:formatCode>
                <c:ptCount val="19"/>
                <c:pt idx="0">
                  <c:v>99</c:v>
                </c:pt>
                <c:pt idx="1">
                  <c:v>93</c:v>
                </c:pt>
                <c:pt idx="2">
                  <c:v>111</c:v>
                </c:pt>
                <c:pt idx="3">
                  <c:v>116</c:v>
                </c:pt>
                <c:pt idx="4">
                  <c:v>135</c:v>
                </c:pt>
                <c:pt idx="5">
                  <c:v>134</c:v>
                </c:pt>
                <c:pt idx="6">
                  <c:v>163</c:v>
                </c:pt>
                <c:pt idx="7">
                  <c:v>140</c:v>
                </c:pt>
                <c:pt idx="8">
                  <c:v>160</c:v>
                </c:pt>
                <c:pt idx="9">
                  <c:v>125</c:v>
                </c:pt>
                <c:pt idx="10">
                  <c:v>159</c:v>
                </c:pt>
                <c:pt idx="11">
                  <c:v>124</c:v>
                </c:pt>
                <c:pt idx="12">
                  <c:v>115</c:v>
                </c:pt>
                <c:pt idx="13">
                  <c:v>102</c:v>
                </c:pt>
                <c:pt idx="14">
                  <c:v>114</c:v>
                </c:pt>
                <c:pt idx="15">
                  <c:v>107</c:v>
                </c:pt>
                <c:pt idx="16">
                  <c:v>100</c:v>
                </c:pt>
                <c:pt idx="17">
                  <c:v>111</c:v>
                </c:pt>
                <c:pt idx="1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26-4835-899C-2A75C1AEEBCC}"/>
            </c:ext>
          </c:extLst>
        </c:ser>
        <c:ser>
          <c:idx val="4"/>
          <c:order val="4"/>
          <c:tx>
            <c:strRef>
              <c:f>'LVC-USM-YJ 02-20'!$A$71</c:f>
              <c:strCache>
                <c:ptCount val="1"/>
                <c:pt idx="0">
                  <c:v>H 10-11 / 11-12</c:v>
                </c:pt>
              </c:strCache>
            </c:strRef>
          </c:tx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02-20'!$B$71:$T$71</c:f>
              <c:numCache>
                <c:formatCode>General</c:formatCode>
                <c:ptCount val="19"/>
                <c:pt idx="0">
                  <c:v>368</c:v>
                </c:pt>
                <c:pt idx="1">
                  <c:v>412</c:v>
                </c:pt>
                <c:pt idx="2">
                  <c:v>445</c:v>
                </c:pt>
                <c:pt idx="3">
                  <c:v>413</c:v>
                </c:pt>
                <c:pt idx="4">
                  <c:v>442</c:v>
                </c:pt>
                <c:pt idx="5">
                  <c:v>415</c:v>
                </c:pt>
                <c:pt idx="6">
                  <c:v>340</c:v>
                </c:pt>
                <c:pt idx="7">
                  <c:v>365</c:v>
                </c:pt>
                <c:pt idx="8">
                  <c:v>368</c:v>
                </c:pt>
                <c:pt idx="9">
                  <c:v>417</c:v>
                </c:pt>
                <c:pt idx="10">
                  <c:v>398</c:v>
                </c:pt>
                <c:pt idx="11">
                  <c:v>387</c:v>
                </c:pt>
                <c:pt idx="12">
                  <c:v>383</c:v>
                </c:pt>
                <c:pt idx="13">
                  <c:v>416</c:v>
                </c:pt>
                <c:pt idx="14">
                  <c:v>396</c:v>
                </c:pt>
                <c:pt idx="15">
                  <c:v>406</c:v>
                </c:pt>
                <c:pt idx="16">
                  <c:v>370</c:v>
                </c:pt>
                <c:pt idx="17">
                  <c:v>357</c:v>
                </c:pt>
                <c:pt idx="18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26-4835-899C-2A75C1AEEBCC}"/>
            </c:ext>
          </c:extLst>
        </c:ser>
        <c:ser>
          <c:idx val="5"/>
          <c:order val="5"/>
          <c:tx>
            <c:strRef>
              <c:f>'LVC-USM-YJ 02-20'!$A$72</c:f>
              <c:strCache>
                <c:ptCount val="1"/>
                <c:pt idx="0">
                  <c:v>H 12-13 / 13-14</c:v>
                </c:pt>
              </c:strCache>
            </c:strRef>
          </c:tx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02-20'!$B$72:$T$72</c:f>
              <c:numCache>
                <c:formatCode>General</c:formatCode>
                <c:ptCount val="19"/>
                <c:pt idx="0">
                  <c:v>407</c:v>
                </c:pt>
                <c:pt idx="1">
                  <c:v>407</c:v>
                </c:pt>
                <c:pt idx="2">
                  <c:v>411</c:v>
                </c:pt>
                <c:pt idx="3">
                  <c:v>418</c:v>
                </c:pt>
                <c:pt idx="4">
                  <c:v>398</c:v>
                </c:pt>
                <c:pt idx="5">
                  <c:v>408</c:v>
                </c:pt>
                <c:pt idx="6">
                  <c:v>338</c:v>
                </c:pt>
                <c:pt idx="7">
                  <c:v>381</c:v>
                </c:pt>
                <c:pt idx="8">
                  <c:v>351</c:v>
                </c:pt>
                <c:pt idx="9">
                  <c:v>323</c:v>
                </c:pt>
                <c:pt idx="10">
                  <c:v>271</c:v>
                </c:pt>
                <c:pt idx="11">
                  <c:v>240</c:v>
                </c:pt>
                <c:pt idx="12">
                  <c:v>278</c:v>
                </c:pt>
                <c:pt idx="13">
                  <c:v>345</c:v>
                </c:pt>
                <c:pt idx="14">
                  <c:v>323</c:v>
                </c:pt>
                <c:pt idx="15">
                  <c:v>343</c:v>
                </c:pt>
                <c:pt idx="16">
                  <c:v>313</c:v>
                </c:pt>
                <c:pt idx="17">
                  <c:v>310</c:v>
                </c:pt>
                <c:pt idx="1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26-4835-899C-2A75C1AEEBCC}"/>
            </c:ext>
          </c:extLst>
        </c:ser>
        <c:ser>
          <c:idx val="6"/>
          <c:order val="6"/>
          <c:tx>
            <c:strRef>
              <c:f>'LVC-USM-YJ 02-20'!$A$73</c:f>
              <c:strCache>
                <c:ptCount val="1"/>
                <c:pt idx="0">
                  <c:v>H 14-15 / 15-16</c:v>
                </c:pt>
              </c:strCache>
            </c:strRef>
          </c:tx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02-20'!$B$73:$T$73</c:f>
              <c:numCache>
                <c:formatCode>General</c:formatCode>
                <c:ptCount val="19"/>
                <c:pt idx="0">
                  <c:v>228</c:v>
                </c:pt>
                <c:pt idx="1">
                  <c:v>228</c:v>
                </c:pt>
                <c:pt idx="2">
                  <c:v>262</c:v>
                </c:pt>
                <c:pt idx="3">
                  <c:v>264</c:v>
                </c:pt>
                <c:pt idx="4">
                  <c:v>243</c:v>
                </c:pt>
                <c:pt idx="5">
                  <c:v>259</c:v>
                </c:pt>
                <c:pt idx="6">
                  <c:v>235</c:v>
                </c:pt>
                <c:pt idx="7">
                  <c:v>206</c:v>
                </c:pt>
                <c:pt idx="8">
                  <c:v>204</c:v>
                </c:pt>
                <c:pt idx="9">
                  <c:v>199</c:v>
                </c:pt>
                <c:pt idx="10">
                  <c:v>175</c:v>
                </c:pt>
                <c:pt idx="11">
                  <c:v>160</c:v>
                </c:pt>
                <c:pt idx="12">
                  <c:v>151</c:v>
                </c:pt>
                <c:pt idx="13">
                  <c:v>161</c:v>
                </c:pt>
                <c:pt idx="14">
                  <c:v>192</c:v>
                </c:pt>
                <c:pt idx="15">
                  <c:v>200</c:v>
                </c:pt>
                <c:pt idx="16">
                  <c:v>208</c:v>
                </c:pt>
                <c:pt idx="17">
                  <c:v>216</c:v>
                </c:pt>
                <c:pt idx="18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26-4835-899C-2A75C1AEEBCC}"/>
            </c:ext>
          </c:extLst>
        </c:ser>
        <c:ser>
          <c:idx val="7"/>
          <c:order val="7"/>
          <c:tx>
            <c:strRef>
              <c:f>'LVC-USM-YJ 02-20'!$A$74</c:f>
              <c:strCache>
                <c:ptCount val="1"/>
                <c:pt idx="0">
                  <c:v>FIS Licens H YJ</c:v>
                </c:pt>
              </c:strCache>
            </c:strRef>
          </c:tx>
          <c:invertIfNegative val="0"/>
          <c:cat>
            <c:strRef>
              <c:f>'LVC-USM-YJ 02-20'!$B$66:$T$66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02-20'!$B$74:$T$74</c:f>
              <c:numCache>
                <c:formatCode>General</c:formatCode>
                <c:ptCount val="19"/>
                <c:pt idx="0">
                  <c:v>96</c:v>
                </c:pt>
                <c:pt idx="1">
                  <c:v>91</c:v>
                </c:pt>
                <c:pt idx="2">
                  <c:v>99</c:v>
                </c:pt>
                <c:pt idx="3">
                  <c:v>94</c:v>
                </c:pt>
                <c:pt idx="4">
                  <c:v>111</c:v>
                </c:pt>
                <c:pt idx="5">
                  <c:v>124</c:v>
                </c:pt>
                <c:pt idx="6">
                  <c:v>186</c:v>
                </c:pt>
                <c:pt idx="7">
                  <c:v>154</c:v>
                </c:pt>
                <c:pt idx="8">
                  <c:v>142</c:v>
                </c:pt>
                <c:pt idx="9">
                  <c:v>135</c:v>
                </c:pt>
                <c:pt idx="10">
                  <c:v>124</c:v>
                </c:pt>
                <c:pt idx="11">
                  <c:v>93</c:v>
                </c:pt>
                <c:pt idx="12">
                  <c:v>106</c:v>
                </c:pt>
                <c:pt idx="13">
                  <c:v>96</c:v>
                </c:pt>
                <c:pt idx="14">
                  <c:v>89</c:v>
                </c:pt>
                <c:pt idx="15">
                  <c:v>93</c:v>
                </c:pt>
                <c:pt idx="16">
                  <c:v>103</c:v>
                </c:pt>
                <c:pt idx="17">
                  <c:v>109</c:v>
                </c:pt>
                <c:pt idx="1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26-4835-899C-2A75C1AE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1424"/>
        <c:axId val="159593216"/>
      </c:barChart>
      <c:catAx>
        <c:axId val="159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3216"/>
        <c:crosses val="autoZero"/>
        <c:auto val="1"/>
        <c:lblAlgn val="ctr"/>
        <c:lblOffset val="100"/>
        <c:noMultiLvlLbl val="0"/>
      </c:catAx>
      <c:valAx>
        <c:axId val="1595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6477804404884"/>
          <c:y val="0.39118562765861165"/>
          <c:w val="7.5550120507046042E-2"/>
          <c:h val="0.41715006096678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373315585258E-2"/>
          <c:y val="7.162553704356342E-2"/>
          <c:w val="0.75919185790284816"/>
          <c:h val="0.8071647059140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'LVC-USM-YJ 02-20'!$A$102</c:f>
              <c:strCache>
                <c:ptCount val="1"/>
                <c:pt idx="0">
                  <c:v>D-H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02-20'!$B$101:$T$101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02-20'!$B$102:$T$102</c:f>
              <c:numCache>
                <c:formatCode>General</c:formatCode>
                <c:ptCount val="19"/>
                <c:pt idx="0">
                  <c:v>801</c:v>
                </c:pt>
                <c:pt idx="1">
                  <c:v>827</c:v>
                </c:pt>
                <c:pt idx="2">
                  <c:v>949</c:v>
                </c:pt>
                <c:pt idx="3">
                  <c:v>891</c:v>
                </c:pt>
                <c:pt idx="4">
                  <c:v>901</c:v>
                </c:pt>
                <c:pt idx="5">
                  <c:v>828</c:v>
                </c:pt>
                <c:pt idx="6">
                  <c:v>696</c:v>
                </c:pt>
                <c:pt idx="7">
                  <c:v>779</c:v>
                </c:pt>
                <c:pt idx="8">
                  <c:v>799</c:v>
                </c:pt>
                <c:pt idx="9">
                  <c:v>905</c:v>
                </c:pt>
                <c:pt idx="10">
                  <c:v>828</c:v>
                </c:pt>
                <c:pt idx="11">
                  <c:v>806</c:v>
                </c:pt>
                <c:pt idx="12">
                  <c:v>803</c:v>
                </c:pt>
                <c:pt idx="13">
                  <c:v>869</c:v>
                </c:pt>
                <c:pt idx="14">
                  <c:v>855</c:v>
                </c:pt>
                <c:pt idx="15">
                  <c:v>882</c:v>
                </c:pt>
                <c:pt idx="16">
                  <c:v>798</c:v>
                </c:pt>
                <c:pt idx="17">
                  <c:v>809</c:v>
                </c:pt>
                <c:pt idx="18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B-4587-9F5E-AF902FABE114}"/>
            </c:ext>
          </c:extLst>
        </c:ser>
        <c:ser>
          <c:idx val="1"/>
          <c:order val="1"/>
          <c:tx>
            <c:strRef>
              <c:f>'LVC-USM-YJ 02-20'!$A$103</c:f>
              <c:strCache>
                <c:ptCount val="1"/>
                <c:pt idx="0">
                  <c:v>D-H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02-20'!$B$101:$T$101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02-20'!$B$103:$T$103</c:f>
              <c:numCache>
                <c:formatCode>General</c:formatCode>
                <c:ptCount val="19"/>
                <c:pt idx="0">
                  <c:v>800</c:v>
                </c:pt>
                <c:pt idx="1">
                  <c:v>800</c:v>
                </c:pt>
                <c:pt idx="2">
                  <c:v>902</c:v>
                </c:pt>
                <c:pt idx="3">
                  <c:v>884</c:v>
                </c:pt>
                <c:pt idx="4">
                  <c:v>903</c:v>
                </c:pt>
                <c:pt idx="5">
                  <c:v>880</c:v>
                </c:pt>
                <c:pt idx="6">
                  <c:v>708</c:v>
                </c:pt>
                <c:pt idx="7">
                  <c:v>765</c:v>
                </c:pt>
                <c:pt idx="8">
                  <c:v>724</c:v>
                </c:pt>
                <c:pt idx="9">
                  <c:v>747</c:v>
                </c:pt>
                <c:pt idx="10">
                  <c:v>643</c:v>
                </c:pt>
                <c:pt idx="11">
                  <c:v>584</c:v>
                </c:pt>
                <c:pt idx="12">
                  <c:v>632</c:v>
                </c:pt>
                <c:pt idx="13">
                  <c:v>710</c:v>
                </c:pt>
                <c:pt idx="14">
                  <c:v>709</c:v>
                </c:pt>
                <c:pt idx="15">
                  <c:v>719</c:v>
                </c:pt>
                <c:pt idx="16">
                  <c:v>704</c:v>
                </c:pt>
                <c:pt idx="17">
                  <c:v>697</c:v>
                </c:pt>
                <c:pt idx="1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B-4587-9F5E-AF902FABE114}"/>
            </c:ext>
          </c:extLst>
        </c:ser>
        <c:ser>
          <c:idx val="2"/>
          <c:order val="2"/>
          <c:tx>
            <c:strRef>
              <c:f>'LVC-USM-YJ 02-20'!$A$104</c:f>
              <c:strCache>
                <c:ptCount val="1"/>
                <c:pt idx="0">
                  <c:v>D-H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'LVC-USM-YJ 02-20'!$B$101:$T$101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02-20'!$B$104:$T$104</c:f>
              <c:numCache>
                <c:formatCode>General</c:formatCode>
                <c:ptCount val="19"/>
                <c:pt idx="0">
                  <c:v>466</c:v>
                </c:pt>
                <c:pt idx="1">
                  <c:v>466</c:v>
                </c:pt>
                <c:pt idx="2">
                  <c:v>499</c:v>
                </c:pt>
                <c:pt idx="3">
                  <c:v>532</c:v>
                </c:pt>
                <c:pt idx="4">
                  <c:v>533</c:v>
                </c:pt>
                <c:pt idx="5">
                  <c:v>536</c:v>
                </c:pt>
                <c:pt idx="6">
                  <c:v>504</c:v>
                </c:pt>
                <c:pt idx="7">
                  <c:v>431</c:v>
                </c:pt>
                <c:pt idx="8">
                  <c:v>440</c:v>
                </c:pt>
                <c:pt idx="9">
                  <c:v>434</c:v>
                </c:pt>
                <c:pt idx="10">
                  <c:v>380</c:v>
                </c:pt>
                <c:pt idx="11">
                  <c:v>336</c:v>
                </c:pt>
                <c:pt idx="12">
                  <c:v>342</c:v>
                </c:pt>
                <c:pt idx="13">
                  <c:v>391</c:v>
                </c:pt>
                <c:pt idx="14">
                  <c:v>410</c:v>
                </c:pt>
                <c:pt idx="15">
                  <c:v>439</c:v>
                </c:pt>
                <c:pt idx="16">
                  <c:v>423</c:v>
                </c:pt>
                <c:pt idx="17">
                  <c:v>429</c:v>
                </c:pt>
                <c:pt idx="18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B-4587-9F5E-AF902FABE114}"/>
            </c:ext>
          </c:extLst>
        </c:ser>
        <c:ser>
          <c:idx val="3"/>
          <c:order val="3"/>
          <c:tx>
            <c:strRef>
              <c:f>'LVC-USM-YJ 02-20'!$A$105</c:f>
              <c:strCache>
                <c:ptCount val="1"/>
                <c:pt idx="0">
                  <c:v>FIS Licens D-H YJ</c:v>
                </c:pt>
              </c:strCache>
            </c:strRef>
          </c:tx>
          <c:invertIfNegative val="0"/>
          <c:cat>
            <c:strRef>
              <c:f>'LVC-USM-YJ 02-20'!$B$101:$T$101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'LVC-USM-YJ 02-20'!$B$105:$T$105</c:f>
              <c:numCache>
                <c:formatCode>General</c:formatCode>
                <c:ptCount val="19"/>
                <c:pt idx="0">
                  <c:v>195</c:v>
                </c:pt>
                <c:pt idx="1">
                  <c:v>184</c:v>
                </c:pt>
                <c:pt idx="2">
                  <c:v>210</c:v>
                </c:pt>
                <c:pt idx="3">
                  <c:v>210</c:v>
                </c:pt>
                <c:pt idx="4">
                  <c:v>246</c:v>
                </c:pt>
                <c:pt idx="5">
                  <c:v>258</c:v>
                </c:pt>
                <c:pt idx="6">
                  <c:v>349</c:v>
                </c:pt>
                <c:pt idx="7">
                  <c:v>294</c:v>
                </c:pt>
                <c:pt idx="8">
                  <c:v>302</c:v>
                </c:pt>
                <c:pt idx="9">
                  <c:v>260</c:v>
                </c:pt>
                <c:pt idx="10">
                  <c:v>283</c:v>
                </c:pt>
                <c:pt idx="11">
                  <c:v>217</c:v>
                </c:pt>
                <c:pt idx="12">
                  <c:v>221</c:v>
                </c:pt>
                <c:pt idx="13">
                  <c:v>198</c:v>
                </c:pt>
                <c:pt idx="14">
                  <c:v>203</c:v>
                </c:pt>
                <c:pt idx="15">
                  <c:v>200</c:v>
                </c:pt>
                <c:pt idx="16">
                  <c:v>203</c:v>
                </c:pt>
                <c:pt idx="17">
                  <c:v>220</c:v>
                </c:pt>
                <c:pt idx="18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B-4587-9F5E-AF902FAB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1424"/>
        <c:axId val="159593216"/>
      </c:barChart>
      <c:catAx>
        <c:axId val="159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3216"/>
        <c:crosses val="autoZero"/>
        <c:auto val="1"/>
        <c:lblAlgn val="ctr"/>
        <c:lblOffset val="100"/>
        <c:noMultiLvlLbl val="0"/>
      </c:catAx>
      <c:valAx>
        <c:axId val="1595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6477804404884"/>
          <c:y val="0.39118562765861165"/>
          <c:w val="7.5550120507046042E-2"/>
          <c:h val="0.41715006096678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373315585258E-2"/>
          <c:y val="7.162553704356342E-2"/>
          <c:w val="0.75919185790284816"/>
          <c:h val="0.80716470591400313"/>
        </c:manualLayout>
      </c:layout>
      <c:lineChart>
        <c:grouping val="standard"/>
        <c:varyColors val="0"/>
        <c:ser>
          <c:idx val="0"/>
          <c:order val="0"/>
          <c:tx>
            <c:strRef>
              <c:f>'LVC-USM 02-20'!$A$4</c:f>
              <c:strCache>
                <c:ptCount val="1"/>
                <c:pt idx="0">
                  <c:v>D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02-20'!$B$4:$T$4</c:f>
              <c:numCache>
                <c:formatCode>General</c:formatCode>
                <c:ptCount val="19"/>
                <c:pt idx="0">
                  <c:v>433</c:v>
                </c:pt>
                <c:pt idx="1">
                  <c:v>415</c:v>
                </c:pt>
                <c:pt idx="2">
                  <c:v>504</c:v>
                </c:pt>
                <c:pt idx="3">
                  <c:v>478</c:v>
                </c:pt>
                <c:pt idx="4">
                  <c:v>459</c:v>
                </c:pt>
                <c:pt idx="5">
                  <c:v>413</c:v>
                </c:pt>
                <c:pt idx="6">
                  <c:v>356</c:v>
                </c:pt>
                <c:pt idx="7">
                  <c:v>414</c:v>
                </c:pt>
                <c:pt idx="8">
                  <c:v>431</c:v>
                </c:pt>
                <c:pt idx="9">
                  <c:v>488</c:v>
                </c:pt>
                <c:pt idx="10">
                  <c:v>430</c:v>
                </c:pt>
                <c:pt idx="11">
                  <c:v>419</c:v>
                </c:pt>
                <c:pt idx="12">
                  <c:v>420</c:v>
                </c:pt>
                <c:pt idx="13">
                  <c:v>453</c:v>
                </c:pt>
                <c:pt idx="14">
                  <c:v>459</c:v>
                </c:pt>
                <c:pt idx="15">
                  <c:v>476</c:v>
                </c:pt>
                <c:pt idx="16">
                  <c:v>428</c:v>
                </c:pt>
                <c:pt idx="17">
                  <c:v>452</c:v>
                </c:pt>
                <c:pt idx="18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D-4781-8AAF-DB0979EA87AC}"/>
            </c:ext>
          </c:extLst>
        </c:ser>
        <c:ser>
          <c:idx val="1"/>
          <c:order val="1"/>
          <c:tx>
            <c:strRef>
              <c:f>'LVC-USM 02-20'!$A$5</c:f>
              <c:strCache>
                <c:ptCount val="1"/>
                <c:pt idx="0">
                  <c:v>D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02-20'!$B$5:$T$5</c:f>
              <c:numCache>
                <c:formatCode>General</c:formatCode>
                <c:ptCount val="19"/>
                <c:pt idx="0">
                  <c:v>393</c:v>
                </c:pt>
                <c:pt idx="1">
                  <c:v>393</c:v>
                </c:pt>
                <c:pt idx="2">
                  <c:v>491</c:v>
                </c:pt>
                <c:pt idx="3">
                  <c:v>466</c:v>
                </c:pt>
                <c:pt idx="4">
                  <c:v>505</c:v>
                </c:pt>
                <c:pt idx="5">
                  <c:v>472</c:v>
                </c:pt>
                <c:pt idx="6">
                  <c:v>370</c:v>
                </c:pt>
                <c:pt idx="7">
                  <c:v>384</c:v>
                </c:pt>
                <c:pt idx="8">
                  <c:v>373</c:v>
                </c:pt>
                <c:pt idx="9">
                  <c:v>424</c:v>
                </c:pt>
                <c:pt idx="10">
                  <c:v>372</c:v>
                </c:pt>
                <c:pt idx="11">
                  <c:v>344</c:v>
                </c:pt>
                <c:pt idx="12">
                  <c:v>354</c:v>
                </c:pt>
                <c:pt idx="13">
                  <c:v>365</c:v>
                </c:pt>
                <c:pt idx="14">
                  <c:v>386</c:v>
                </c:pt>
                <c:pt idx="15">
                  <c:v>376</c:v>
                </c:pt>
                <c:pt idx="16">
                  <c:v>391</c:v>
                </c:pt>
                <c:pt idx="17">
                  <c:v>387</c:v>
                </c:pt>
                <c:pt idx="18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D-4781-8AAF-DB0979EA87AC}"/>
            </c:ext>
          </c:extLst>
        </c:ser>
        <c:ser>
          <c:idx val="2"/>
          <c:order val="2"/>
          <c:tx>
            <c:strRef>
              <c:f>'LVC-USM 02-20'!$A$6</c:f>
              <c:strCache>
                <c:ptCount val="1"/>
                <c:pt idx="0">
                  <c:v>D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02-20'!$B$3:$T$3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02-20'!$B$6:$T$6</c:f>
              <c:numCache>
                <c:formatCode>General</c:formatCode>
                <c:ptCount val="19"/>
                <c:pt idx="0">
                  <c:v>238</c:v>
                </c:pt>
                <c:pt idx="1">
                  <c:v>238</c:v>
                </c:pt>
                <c:pt idx="2">
                  <c:v>237</c:v>
                </c:pt>
                <c:pt idx="3">
                  <c:v>268</c:v>
                </c:pt>
                <c:pt idx="4">
                  <c:v>290</c:v>
                </c:pt>
                <c:pt idx="5">
                  <c:v>277</c:v>
                </c:pt>
                <c:pt idx="6">
                  <c:v>269</c:v>
                </c:pt>
                <c:pt idx="7">
                  <c:v>225</c:v>
                </c:pt>
                <c:pt idx="8">
                  <c:v>236</c:v>
                </c:pt>
                <c:pt idx="9">
                  <c:v>235</c:v>
                </c:pt>
                <c:pt idx="10">
                  <c:v>205</c:v>
                </c:pt>
                <c:pt idx="11">
                  <c:v>176</c:v>
                </c:pt>
                <c:pt idx="12">
                  <c:v>191</c:v>
                </c:pt>
                <c:pt idx="13">
                  <c:v>230</c:v>
                </c:pt>
                <c:pt idx="14">
                  <c:v>218</c:v>
                </c:pt>
                <c:pt idx="15">
                  <c:v>239</c:v>
                </c:pt>
                <c:pt idx="16">
                  <c:v>215</c:v>
                </c:pt>
                <c:pt idx="17">
                  <c:v>213</c:v>
                </c:pt>
                <c:pt idx="18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D-4781-8AAF-DB0979EA8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91424"/>
        <c:axId val="159593216"/>
      </c:lineChart>
      <c:catAx>
        <c:axId val="159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3216"/>
        <c:crosses val="autoZero"/>
        <c:auto val="1"/>
        <c:lblAlgn val="ctr"/>
        <c:lblOffset val="100"/>
        <c:noMultiLvlLbl val="0"/>
      </c:catAx>
      <c:valAx>
        <c:axId val="1595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95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6477804404884"/>
          <c:y val="0.39118562765861165"/>
          <c:w val="0.12008244893301379"/>
          <c:h val="0.1623986333604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32075471698109E-2"/>
          <c:y val="7.5301204819277115E-2"/>
          <c:w val="0.77735849056603779"/>
          <c:h val="0.8012048192771084"/>
        </c:manualLayout>
      </c:layout>
      <c:lineChart>
        <c:grouping val="standard"/>
        <c:varyColors val="0"/>
        <c:ser>
          <c:idx val="0"/>
          <c:order val="0"/>
          <c:tx>
            <c:strRef>
              <c:f>'LVC-USM 02-20'!$A$41</c:f>
              <c:strCache>
                <c:ptCount val="1"/>
                <c:pt idx="0">
                  <c:v>H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02-20'!$B$40:$T$40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02-20'!$B$41:$T$41</c:f>
              <c:numCache>
                <c:formatCode>General</c:formatCode>
                <c:ptCount val="19"/>
                <c:pt idx="0">
                  <c:v>368</c:v>
                </c:pt>
                <c:pt idx="1">
                  <c:v>412</c:v>
                </c:pt>
                <c:pt idx="2">
                  <c:v>445</c:v>
                </c:pt>
                <c:pt idx="3">
                  <c:v>413</c:v>
                </c:pt>
                <c:pt idx="4">
                  <c:v>442</c:v>
                </c:pt>
                <c:pt idx="5">
                  <c:v>415</c:v>
                </c:pt>
                <c:pt idx="6">
                  <c:v>340</c:v>
                </c:pt>
                <c:pt idx="7">
                  <c:v>365</c:v>
                </c:pt>
                <c:pt idx="8">
                  <c:v>368</c:v>
                </c:pt>
                <c:pt idx="9">
                  <c:v>417</c:v>
                </c:pt>
                <c:pt idx="10">
                  <c:v>398</c:v>
                </c:pt>
                <c:pt idx="11">
                  <c:v>387</c:v>
                </c:pt>
                <c:pt idx="12">
                  <c:v>383</c:v>
                </c:pt>
                <c:pt idx="13">
                  <c:v>416</c:v>
                </c:pt>
                <c:pt idx="14">
                  <c:v>396</c:v>
                </c:pt>
                <c:pt idx="15">
                  <c:v>406</c:v>
                </c:pt>
                <c:pt idx="16">
                  <c:v>370</c:v>
                </c:pt>
                <c:pt idx="17">
                  <c:v>357</c:v>
                </c:pt>
                <c:pt idx="18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A-4476-A563-D391E4CD8169}"/>
            </c:ext>
          </c:extLst>
        </c:ser>
        <c:ser>
          <c:idx val="1"/>
          <c:order val="1"/>
          <c:tx>
            <c:strRef>
              <c:f>'LVC-USM 02-20'!$A$42</c:f>
              <c:strCache>
                <c:ptCount val="1"/>
                <c:pt idx="0">
                  <c:v>H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02-20'!$B$40:$T$40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02-20'!$B$42:$T$42</c:f>
              <c:numCache>
                <c:formatCode>General</c:formatCode>
                <c:ptCount val="19"/>
                <c:pt idx="0">
                  <c:v>407</c:v>
                </c:pt>
                <c:pt idx="1">
                  <c:v>407</c:v>
                </c:pt>
                <c:pt idx="2">
                  <c:v>411</c:v>
                </c:pt>
                <c:pt idx="3">
                  <c:v>418</c:v>
                </c:pt>
                <c:pt idx="4">
                  <c:v>398</c:v>
                </c:pt>
                <c:pt idx="5">
                  <c:v>408</c:v>
                </c:pt>
                <c:pt idx="6">
                  <c:v>338</c:v>
                </c:pt>
                <c:pt idx="7">
                  <c:v>381</c:v>
                </c:pt>
                <c:pt idx="8">
                  <c:v>351</c:v>
                </c:pt>
                <c:pt idx="9">
                  <c:v>323</c:v>
                </c:pt>
                <c:pt idx="10">
                  <c:v>271</c:v>
                </c:pt>
                <c:pt idx="11">
                  <c:v>240</c:v>
                </c:pt>
                <c:pt idx="12">
                  <c:v>278</c:v>
                </c:pt>
                <c:pt idx="13">
                  <c:v>345</c:v>
                </c:pt>
                <c:pt idx="14">
                  <c:v>323</c:v>
                </c:pt>
                <c:pt idx="15">
                  <c:v>343</c:v>
                </c:pt>
                <c:pt idx="16">
                  <c:v>313</c:v>
                </c:pt>
                <c:pt idx="17">
                  <c:v>310</c:v>
                </c:pt>
                <c:pt idx="18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A-4476-A563-D391E4CD8169}"/>
            </c:ext>
          </c:extLst>
        </c:ser>
        <c:ser>
          <c:idx val="2"/>
          <c:order val="2"/>
          <c:tx>
            <c:strRef>
              <c:f>'LVC-USM 02-20'!$A$43</c:f>
              <c:strCache>
                <c:ptCount val="1"/>
                <c:pt idx="0">
                  <c:v>H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02-20'!$B$40:$T$40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02-20'!$B$43:$T$43</c:f>
              <c:numCache>
                <c:formatCode>General</c:formatCode>
                <c:ptCount val="19"/>
                <c:pt idx="0">
                  <c:v>228</c:v>
                </c:pt>
                <c:pt idx="1">
                  <c:v>228</c:v>
                </c:pt>
                <c:pt idx="2">
                  <c:v>262</c:v>
                </c:pt>
                <c:pt idx="3">
                  <c:v>264</c:v>
                </c:pt>
                <c:pt idx="4">
                  <c:v>243</c:v>
                </c:pt>
                <c:pt idx="5">
                  <c:v>259</c:v>
                </c:pt>
                <c:pt idx="6">
                  <c:v>235</c:v>
                </c:pt>
                <c:pt idx="7">
                  <c:v>206</c:v>
                </c:pt>
                <c:pt idx="8">
                  <c:v>204</c:v>
                </c:pt>
                <c:pt idx="9">
                  <c:v>199</c:v>
                </c:pt>
                <c:pt idx="10">
                  <c:v>175</c:v>
                </c:pt>
                <c:pt idx="11">
                  <c:v>160</c:v>
                </c:pt>
                <c:pt idx="12">
                  <c:v>151</c:v>
                </c:pt>
                <c:pt idx="13">
                  <c:v>161</c:v>
                </c:pt>
                <c:pt idx="14">
                  <c:v>192</c:v>
                </c:pt>
                <c:pt idx="15">
                  <c:v>200</c:v>
                </c:pt>
                <c:pt idx="16">
                  <c:v>208</c:v>
                </c:pt>
                <c:pt idx="17">
                  <c:v>216</c:v>
                </c:pt>
                <c:pt idx="18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CA-4476-A563-D391E4CD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66752"/>
        <c:axId val="166268288"/>
      </c:lineChart>
      <c:catAx>
        <c:axId val="1662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268288"/>
        <c:crosses val="autoZero"/>
        <c:auto val="1"/>
        <c:lblAlgn val="ctr"/>
        <c:lblOffset val="100"/>
        <c:noMultiLvlLbl val="0"/>
      </c:catAx>
      <c:valAx>
        <c:axId val="16626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26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24537135560754"/>
          <c:y val="0.38855437635512957"/>
          <c:w val="0.11449528268425901"/>
          <c:h val="0.16059956635855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32075471698109E-2"/>
          <c:y val="7.5301204819277115E-2"/>
          <c:w val="0.77735849056603779"/>
          <c:h val="0.8012048192771084"/>
        </c:manualLayout>
      </c:layout>
      <c:lineChart>
        <c:grouping val="standard"/>
        <c:varyColors val="0"/>
        <c:ser>
          <c:idx val="0"/>
          <c:order val="0"/>
          <c:tx>
            <c:strRef>
              <c:f>'LVC-USM 02-20'!$A$77</c:f>
              <c:strCache>
                <c:ptCount val="1"/>
                <c:pt idx="0">
                  <c:v>D 10-11 / 11-12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02-20'!$B$77:$T$77</c:f>
              <c:numCache>
                <c:formatCode>General</c:formatCode>
                <c:ptCount val="19"/>
                <c:pt idx="0">
                  <c:v>433</c:v>
                </c:pt>
                <c:pt idx="1">
                  <c:v>415</c:v>
                </c:pt>
                <c:pt idx="2">
                  <c:v>504</c:v>
                </c:pt>
                <c:pt idx="3">
                  <c:v>478</c:v>
                </c:pt>
                <c:pt idx="4">
                  <c:v>459</c:v>
                </c:pt>
                <c:pt idx="5">
                  <c:v>413</c:v>
                </c:pt>
                <c:pt idx="6">
                  <c:v>356</c:v>
                </c:pt>
                <c:pt idx="7">
                  <c:v>414</c:v>
                </c:pt>
                <c:pt idx="8">
                  <c:v>431</c:v>
                </c:pt>
                <c:pt idx="9">
                  <c:v>488</c:v>
                </c:pt>
                <c:pt idx="10">
                  <c:v>430</c:v>
                </c:pt>
                <c:pt idx="11">
                  <c:v>419</c:v>
                </c:pt>
                <c:pt idx="12">
                  <c:v>420</c:v>
                </c:pt>
                <c:pt idx="13">
                  <c:v>453</c:v>
                </c:pt>
                <c:pt idx="14">
                  <c:v>459</c:v>
                </c:pt>
                <c:pt idx="15">
                  <c:v>476</c:v>
                </c:pt>
                <c:pt idx="16">
                  <c:v>428</c:v>
                </c:pt>
                <c:pt idx="17">
                  <c:v>452</c:v>
                </c:pt>
                <c:pt idx="18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4-40FB-B0B5-5021A20E4A62}"/>
            </c:ext>
          </c:extLst>
        </c:ser>
        <c:ser>
          <c:idx val="1"/>
          <c:order val="1"/>
          <c:tx>
            <c:strRef>
              <c:f>'LVC-USM 02-20'!$A$78</c:f>
              <c:strCache>
                <c:ptCount val="1"/>
                <c:pt idx="0">
                  <c:v>D 12-13 / 13-14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02-20'!$B$78:$T$78</c:f>
              <c:numCache>
                <c:formatCode>General</c:formatCode>
                <c:ptCount val="19"/>
                <c:pt idx="0">
                  <c:v>393</c:v>
                </c:pt>
                <c:pt idx="1">
                  <c:v>393</c:v>
                </c:pt>
                <c:pt idx="2">
                  <c:v>491</c:v>
                </c:pt>
                <c:pt idx="3">
                  <c:v>466</c:v>
                </c:pt>
                <c:pt idx="4">
                  <c:v>505</c:v>
                </c:pt>
                <c:pt idx="5">
                  <c:v>472</c:v>
                </c:pt>
                <c:pt idx="6">
                  <c:v>370</c:v>
                </c:pt>
                <c:pt idx="7">
                  <c:v>384</c:v>
                </c:pt>
                <c:pt idx="8">
                  <c:v>373</c:v>
                </c:pt>
                <c:pt idx="9">
                  <c:v>424</c:v>
                </c:pt>
                <c:pt idx="10">
                  <c:v>372</c:v>
                </c:pt>
                <c:pt idx="11">
                  <c:v>344</c:v>
                </c:pt>
                <c:pt idx="12">
                  <c:v>354</c:v>
                </c:pt>
                <c:pt idx="13">
                  <c:v>365</c:v>
                </c:pt>
                <c:pt idx="14">
                  <c:v>386</c:v>
                </c:pt>
                <c:pt idx="15">
                  <c:v>376</c:v>
                </c:pt>
                <c:pt idx="16">
                  <c:v>391</c:v>
                </c:pt>
                <c:pt idx="17">
                  <c:v>387</c:v>
                </c:pt>
                <c:pt idx="18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4-40FB-B0B5-5021A20E4A62}"/>
            </c:ext>
          </c:extLst>
        </c:ser>
        <c:ser>
          <c:idx val="2"/>
          <c:order val="2"/>
          <c:tx>
            <c:strRef>
              <c:f>'LVC-USM 02-20'!$A$79</c:f>
              <c:strCache>
                <c:ptCount val="1"/>
                <c:pt idx="0">
                  <c:v>D 14-15 / 15-16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02-20'!$B$79:$T$79</c:f>
              <c:numCache>
                <c:formatCode>General</c:formatCode>
                <c:ptCount val="19"/>
                <c:pt idx="0">
                  <c:v>238</c:v>
                </c:pt>
                <c:pt idx="1">
                  <c:v>238</c:v>
                </c:pt>
                <c:pt idx="2">
                  <c:v>237</c:v>
                </c:pt>
                <c:pt idx="3">
                  <c:v>268</c:v>
                </c:pt>
                <c:pt idx="4">
                  <c:v>290</c:v>
                </c:pt>
                <c:pt idx="5">
                  <c:v>277</c:v>
                </c:pt>
                <c:pt idx="6">
                  <c:v>269</c:v>
                </c:pt>
                <c:pt idx="7">
                  <c:v>225</c:v>
                </c:pt>
                <c:pt idx="8">
                  <c:v>236</c:v>
                </c:pt>
                <c:pt idx="9">
                  <c:v>235</c:v>
                </c:pt>
                <c:pt idx="10">
                  <c:v>205</c:v>
                </c:pt>
                <c:pt idx="11">
                  <c:v>176</c:v>
                </c:pt>
                <c:pt idx="12">
                  <c:v>191</c:v>
                </c:pt>
                <c:pt idx="13">
                  <c:v>230</c:v>
                </c:pt>
                <c:pt idx="14">
                  <c:v>218</c:v>
                </c:pt>
                <c:pt idx="15">
                  <c:v>239</c:v>
                </c:pt>
                <c:pt idx="16">
                  <c:v>215</c:v>
                </c:pt>
                <c:pt idx="17">
                  <c:v>213</c:v>
                </c:pt>
                <c:pt idx="18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4-40FB-B0B5-5021A20E4A62}"/>
            </c:ext>
          </c:extLst>
        </c:ser>
        <c:ser>
          <c:idx val="3"/>
          <c:order val="3"/>
          <c:tx>
            <c:strRef>
              <c:f>'LVC-USM 02-20'!$A$80</c:f>
              <c:strCache>
                <c:ptCount val="1"/>
                <c:pt idx="0">
                  <c:v>H 10-11 / 11-12</c:v>
                </c:pt>
              </c:strCache>
            </c:strRef>
          </c:tx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02-20'!$B$80:$T$80</c:f>
              <c:numCache>
                <c:formatCode>General</c:formatCode>
                <c:ptCount val="19"/>
                <c:pt idx="0">
                  <c:v>368</c:v>
                </c:pt>
                <c:pt idx="1">
                  <c:v>412</c:v>
                </c:pt>
                <c:pt idx="2">
                  <c:v>445</c:v>
                </c:pt>
                <c:pt idx="3">
                  <c:v>413</c:v>
                </c:pt>
                <c:pt idx="4">
                  <c:v>442</c:v>
                </c:pt>
                <c:pt idx="5">
                  <c:v>415</c:v>
                </c:pt>
                <c:pt idx="6">
                  <c:v>340</c:v>
                </c:pt>
                <c:pt idx="7">
                  <c:v>365</c:v>
                </c:pt>
                <c:pt idx="8">
                  <c:v>368</c:v>
                </c:pt>
                <c:pt idx="9">
                  <c:v>417</c:v>
                </c:pt>
                <c:pt idx="10">
                  <c:v>398</c:v>
                </c:pt>
                <c:pt idx="11">
                  <c:v>387</c:v>
                </c:pt>
                <c:pt idx="12">
                  <c:v>383</c:v>
                </c:pt>
                <c:pt idx="13">
                  <c:v>416</c:v>
                </c:pt>
                <c:pt idx="14">
                  <c:v>396</c:v>
                </c:pt>
                <c:pt idx="15">
                  <c:v>406</c:v>
                </c:pt>
                <c:pt idx="16">
                  <c:v>370</c:v>
                </c:pt>
                <c:pt idx="17">
                  <c:v>357</c:v>
                </c:pt>
                <c:pt idx="18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4-40FB-B0B5-5021A20E4A62}"/>
            </c:ext>
          </c:extLst>
        </c:ser>
        <c:ser>
          <c:idx val="4"/>
          <c:order val="4"/>
          <c:tx>
            <c:strRef>
              <c:f>'LVC-USM 02-20'!$A$81</c:f>
              <c:strCache>
                <c:ptCount val="1"/>
                <c:pt idx="0">
                  <c:v>H 12-13 / 13-14</c:v>
                </c:pt>
              </c:strCache>
            </c:strRef>
          </c:tx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02-20'!$B$81:$T$81</c:f>
              <c:numCache>
                <c:formatCode>General</c:formatCode>
                <c:ptCount val="19"/>
                <c:pt idx="0">
                  <c:v>407</c:v>
                </c:pt>
                <c:pt idx="1">
                  <c:v>407</c:v>
                </c:pt>
                <c:pt idx="2">
                  <c:v>411</c:v>
                </c:pt>
                <c:pt idx="3">
                  <c:v>418</c:v>
                </c:pt>
                <c:pt idx="4">
                  <c:v>398</c:v>
                </c:pt>
                <c:pt idx="5">
                  <c:v>408</c:v>
                </c:pt>
                <c:pt idx="6">
                  <c:v>338</c:v>
                </c:pt>
                <c:pt idx="7">
                  <c:v>381</c:v>
                </c:pt>
                <c:pt idx="8">
                  <c:v>351</c:v>
                </c:pt>
                <c:pt idx="9">
                  <c:v>323</c:v>
                </c:pt>
                <c:pt idx="10">
                  <c:v>271</c:v>
                </c:pt>
                <c:pt idx="11">
                  <c:v>240</c:v>
                </c:pt>
                <c:pt idx="12">
                  <c:v>278</c:v>
                </c:pt>
                <c:pt idx="13">
                  <c:v>345</c:v>
                </c:pt>
                <c:pt idx="14">
                  <c:v>323</c:v>
                </c:pt>
                <c:pt idx="15">
                  <c:v>343</c:v>
                </c:pt>
                <c:pt idx="16">
                  <c:v>313</c:v>
                </c:pt>
                <c:pt idx="17">
                  <c:v>310</c:v>
                </c:pt>
                <c:pt idx="18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4-40FB-B0B5-5021A20E4A62}"/>
            </c:ext>
          </c:extLst>
        </c:ser>
        <c:ser>
          <c:idx val="5"/>
          <c:order val="5"/>
          <c:tx>
            <c:strRef>
              <c:f>'LVC-USM 02-20'!$A$82</c:f>
              <c:strCache>
                <c:ptCount val="1"/>
                <c:pt idx="0">
                  <c:v>H 14-15 / 15-16</c:v>
                </c:pt>
              </c:strCache>
            </c:strRef>
          </c:tx>
          <c:cat>
            <c:strRef>
              <c:f>'LVC-USM 02-20'!$B$76:$T$76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02-20'!$B$82:$T$82</c:f>
              <c:numCache>
                <c:formatCode>General</c:formatCode>
                <c:ptCount val="19"/>
                <c:pt idx="0">
                  <c:v>228</c:v>
                </c:pt>
                <c:pt idx="1">
                  <c:v>228</c:v>
                </c:pt>
                <c:pt idx="2">
                  <c:v>262</c:v>
                </c:pt>
                <c:pt idx="3">
                  <c:v>264</c:v>
                </c:pt>
                <c:pt idx="4">
                  <c:v>243</c:v>
                </c:pt>
                <c:pt idx="5">
                  <c:v>259</c:v>
                </c:pt>
                <c:pt idx="6">
                  <c:v>235</c:v>
                </c:pt>
                <c:pt idx="7">
                  <c:v>206</c:v>
                </c:pt>
                <c:pt idx="8">
                  <c:v>204</c:v>
                </c:pt>
                <c:pt idx="9">
                  <c:v>199</c:v>
                </c:pt>
                <c:pt idx="10">
                  <c:v>175</c:v>
                </c:pt>
                <c:pt idx="11">
                  <c:v>160</c:v>
                </c:pt>
                <c:pt idx="12">
                  <c:v>151</c:v>
                </c:pt>
                <c:pt idx="13">
                  <c:v>161</c:v>
                </c:pt>
                <c:pt idx="14">
                  <c:v>192</c:v>
                </c:pt>
                <c:pt idx="15">
                  <c:v>200</c:v>
                </c:pt>
                <c:pt idx="16">
                  <c:v>208</c:v>
                </c:pt>
                <c:pt idx="17">
                  <c:v>216</c:v>
                </c:pt>
                <c:pt idx="18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4-40FB-B0B5-5021A20E4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08864"/>
        <c:axId val="166322944"/>
      </c:lineChart>
      <c:catAx>
        <c:axId val="166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322944"/>
        <c:crosses val="autoZero"/>
        <c:auto val="1"/>
        <c:lblAlgn val="ctr"/>
        <c:lblOffset val="100"/>
        <c:noMultiLvlLbl val="0"/>
      </c:catAx>
      <c:valAx>
        <c:axId val="16632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308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92238924679866"/>
          <c:y val="0.38569311094177744"/>
          <c:w val="0.11449537898671758"/>
          <c:h val="0.32119910817599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7.4548702245552642E-2"/>
          <c:w val="0.56717825896762908"/>
          <c:h val="0.77736512102653832"/>
        </c:manualLayout>
      </c:layout>
      <c:lineChart>
        <c:grouping val="standard"/>
        <c:varyColors val="0"/>
        <c:ser>
          <c:idx val="0"/>
          <c:order val="0"/>
          <c:tx>
            <c:strRef>
              <c:f>'LVC-USM 02-20'!$A$115</c:f>
              <c:strCache>
                <c:ptCount val="1"/>
                <c:pt idx="0">
                  <c:v>D-H 10-11 / 11-12</c:v>
                </c:pt>
              </c:strCache>
            </c:strRef>
          </c:tx>
          <c:cat>
            <c:strRef>
              <c:f>'LVC-USM 02-20'!$B$114:$T$114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02-20'!$B$115:$T$115</c:f>
              <c:numCache>
                <c:formatCode>General</c:formatCode>
                <c:ptCount val="19"/>
                <c:pt idx="0">
                  <c:v>801</c:v>
                </c:pt>
                <c:pt idx="1">
                  <c:v>827</c:v>
                </c:pt>
                <c:pt idx="2">
                  <c:v>949</c:v>
                </c:pt>
                <c:pt idx="3">
                  <c:v>891</c:v>
                </c:pt>
                <c:pt idx="4">
                  <c:v>901</c:v>
                </c:pt>
                <c:pt idx="5">
                  <c:v>828</c:v>
                </c:pt>
                <c:pt idx="6">
                  <c:v>696</c:v>
                </c:pt>
                <c:pt idx="7">
                  <c:v>779</c:v>
                </c:pt>
                <c:pt idx="8">
                  <c:v>799</c:v>
                </c:pt>
                <c:pt idx="9">
                  <c:v>905</c:v>
                </c:pt>
                <c:pt idx="10">
                  <c:v>828</c:v>
                </c:pt>
                <c:pt idx="11">
                  <c:v>806</c:v>
                </c:pt>
                <c:pt idx="12">
                  <c:v>803</c:v>
                </c:pt>
                <c:pt idx="13">
                  <c:v>869</c:v>
                </c:pt>
                <c:pt idx="14">
                  <c:v>855</c:v>
                </c:pt>
                <c:pt idx="15">
                  <c:v>882</c:v>
                </c:pt>
                <c:pt idx="16">
                  <c:v>798</c:v>
                </c:pt>
                <c:pt idx="17">
                  <c:v>809</c:v>
                </c:pt>
                <c:pt idx="18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3-4D72-9D61-59F52E621773}"/>
            </c:ext>
          </c:extLst>
        </c:ser>
        <c:ser>
          <c:idx val="1"/>
          <c:order val="1"/>
          <c:tx>
            <c:strRef>
              <c:f>'LVC-USM 02-20'!$A$116</c:f>
              <c:strCache>
                <c:ptCount val="1"/>
                <c:pt idx="0">
                  <c:v>D-H 12-13 / 13-14</c:v>
                </c:pt>
              </c:strCache>
            </c:strRef>
          </c:tx>
          <c:cat>
            <c:strRef>
              <c:f>'LVC-USM 02-20'!$B$114:$T$114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02-20'!$B$116:$T$116</c:f>
              <c:numCache>
                <c:formatCode>General</c:formatCode>
                <c:ptCount val="19"/>
                <c:pt idx="0">
                  <c:v>800</c:v>
                </c:pt>
                <c:pt idx="1">
                  <c:v>800</c:v>
                </c:pt>
                <c:pt idx="2">
                  <c:v>902</c:v>
                </c:pt>
                <c:pt idx="3">
                  <c:v>884</c:v>
                </c:pt>
                <c:pt idx="4">
                  <c:v>903</c:v>
                </c:pt>
                <c:pt idx="5">
                  <c:v>880</c:v>
                </c:pt>
                <c:pt idx="6">
                  <c:v>708</c:v>
                </c:pt>
                <c:pt idx="7">
                  <c:v>765</c:v>
                </c:pt>
                <c:pt idx="8">
                  <c:v>724</c:v>
                </c:pt>
                <c:pt idx="9">
                  <c:v>747</c:v>
                </c:pt>
                <c:pt idx="10">
                  <c:v>643</c:v>
                </c:pt>
                <c:pt idx="11">
                  <c:v>584</c:v>
                </c:pt>
                <c:pt idx="12">
                  <c:v>632</c:v>
                </c:pt>
                <c:pt idx="13">
                  <c:v>710</c:v>
                </c:pt>
                <c:pt idx="14">
                  <c:v>709</c:v>
                </c:pt>
                <c:pt idx="15">
                  <c:v>719</c:v>
                </c:pt>
                <c:pt idx="16">
                  <c:v>704</c:v>
                </c:pt>
                <c:pt idx="17">
                  <c:v>697</c:v>
                </c:pt>
                <c:pt idx="18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3-4D72-9D61-59F52E621773}"/>
            </c:ext>
          </c:extLst>
        </c:ser>
        <c:ser>
          <c:idx val="2"/>
          <c:order val="2"/>
          <c:tx>
            <c:strRef>
              <c:f>'LVC-USM 02-20'!$A$117</c:f>
              <c:strCache>
                <c:ptCount val="1"/>
                <c:pt idx="0">
                  <c:v>D-H 14-15 / 15-16</c:v>
                </c:pt>
              </c:strCache>
            </c:strRef>
          </c:tx>
          <c:cat>
            <c:strRef>
              <c:f>'LVC-USM 02-20'!$B$114:$T$114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02-20'!$B$117:$T$117</c:f>
              <c:numCache>
                <c:formatCode>General</c:formatCode>
                <c:ptCount val="19"/>
                <c:pt idx="0">
                  <c:v>466</c:v>
                </c:pt>
                <c:pt idx="1">
                  <c:v>466</c:v>
                </c:pt>
                <c:pt idx="2">
                  <c:v>499</c:v>
                </c:pt>
                <c:pt idx="3">
                  <c:v>532</c:v>
                </c:pt>
                <c:pt idx="4">
                  <c:v>533</c:v>
                </c:pt>
                <c:pt idx="5">
                  <c:v>536</c:v>
                </c:pt>
                <c:pt idx="6">
                  <c:v>504</c:v>
                </c:pt>
                <c:pt idx="7">
                  <c:v>431</c:v>
                </c:pt>
                <c:pt idx="8">
                  <c:v>440</c:v>
                </c:pt>
                <c:pt idx="9">
                  <c:v>434</c:v>
                </c:pt>
                <c:pt idx="10">
                  <c:v>380</c:v>
                </c:pt>
                <c:pt idx="11">
                  <c:v>336</c:v>
                </c:pt>
                <c:pt idx="12">
                  <c:v>342</c:v>
                </c:pt>
                <c:pt idx="13">
                  <c:v>391</c:v>
                </c:pt>
                <c:pt idx="14">
                  <c:v>410</c:v>
                </c:pt>
                <c:pt idx="15">
                  <c:v>439</c:v>
                </c:pt>
                <c:pt idx="16">
                  <c:v>423</c:v>
                </c:pt>
                <c:pt idx="17">
                  <c:v>429</c:v>
                </c:pt>
                <c:pt idx="18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93-4D72-9D61-59F52E621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59712"/>
        <c:axId val="167861248"/>
      </c:lineChart>
      <c:catAx>
        <c:axId val="16785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61248"/>
        <c:crosses val="autoZero"/>
        <c:auto val="1"/>
        <c:lblAlgn val="ctr"/>
        <c:lblOffset val="100"/>
        <c:noMultiLvlLbl val="0"/>
      </c:catAx>
      <c:valAx>
        <c:axId val="16786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5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7.4548702245552642E-2"/>
          <c:w val="0.56717825896762908"/>
          <c:h val="0.77736512102653832"/>
        </c:manualLayout>
      </c:layout>
      <c:lineChart>
        <c:grouping val="standard"/>
        <c:varyColors val="0"/>
        <c:ser>
          <c:idx val="0"/>
          <c:order val="0"/>
          <c:tx>
            <c:strRef>
              <c:f>'LVC-USM 02-20'!$A$142</c:f>
              <c:strCache>
                <c:ptCount val="1"/>
                <c:pt idx="0">
                  <c:v>D-H 10-11 / 11-12</c:v>
                </c:pt>
              </c:strCache>
            </c:strRef>
          </c:tx>
          <c:cat>
            <c:strRef>
              <c:f>'LVC-USM 02-20'!$B$141:$T$141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02-20'!$B$142:$T$142</c:f>
              <c:numCache>
                <c:formatCode>General</c:formatCode>
                <c:ptCount val="19"/>
                <c:pt idx="0">
                  <c:v>246583</c:v>
                </c:pt>
                <c:pt idx="1">
                  <c:v>240844</c:v>
                </c:pt>
                <c:pt idx="2">
                  <c:v>230254</c:v>
                </c:pt>
                <c:pt idx="3">
                  <c:v>215679</c:v>
                </c:pt>
                <c:pt idx="4">
                  <c:v>198719</c:v>
                </c:pt>
                <c:pt idx="5">
                  <c:v>185799</c:v>
                </c:pt>
                <c:pt idx="6">
                  <c:v>179530</c:v>
                </c:pt>
                <c:pt idx="7">
                  <c:v>177201</c:v>
                </c:pt>
                <c:pt idx="8">
                  <c:v>178614</c:v>
                </c:pt>
                <c:pt idx="9">
                  <c:v>181907</c:v>
                </c:pt>
                <c:pt idx="10">
                  <c:v>187281</c:v>
                </c:pt>
                <c:pt idx="11">
                  <c:v>187281</c:v>
                </c:pt>
                <c:pt idx="12">
                  <c:v>194972</c:v>
                </c:pt>
                <c:pt idx="13">
                  <c:v>200085</c:v>
                </c:pt>
                <c:pt idx="14">
                  <c:v>202274</c:v>
                </c:pt>
                <c:pt idx="15">
                  <c:v>207259</c:v>
                </c:pt>
                <c:pt idx="16">
                  <c:v>213334</c:v>
                </c:pt>
                <c:pt idx="17">
                  <c:v>216722</c:v>
                </c:pt>
                <c:pt idx="18">
                  <c:v>221102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F-4F1E-8E4F-04F11995F1E6}"/>
            </c:ext>
          </c:extLst>
        </c:ser>
        <c:ser>
          <c:idx val="1"/>
          <c:order val="1"/>
          <c:tx>
            <c:strRef>
              <c:f>'LVC-USM 02-20'!$A$143</c:f>
              <c:strCache>
                <c:ptCount val="1"/>
                <c:pt idx="0">
                  <c:v>D-H 12-13 / 13-14</c:v>
                </c:pt>
              </c:strCache>
            </c:strRef>
          </c:tx>
          <c:cat>
            <c:strRef>
              <c:f>'LVC-USM 02-20'!$B$141:$T$141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02-20'!$B$143:$T$143</c:f>
              <c:numCache>
                <c:formatCode>General</c:formatCode>
                <c:ptCount val="19"/>
                <c:pt idx="0">
                  <c:v>239956</c:v>
                </c:pt>
                <c:pt idx="1">
                  <c:v>247670</c:v>
                </c:pt>
                <c:pt idx="2">
                  <c:v>246583</c:v>
                </c:pt>
                <c:pt idx="3">
                  <c:v>240844</c:v>
                </c:pt>
                <c:pt idx="4">
                  <c:v>230254</c:v>
                </c:pt>
                <c:pt idx="5">
                  <c:v>215679</c:v>
                </c:pt>
                <c:pt idx="6">
                  <c:v>198719</c:v>
                </c:pt>
                <c:pt idx="7">
                  <c:v>185799</c:v>
                </c:pt>
                <c:pt idx="8">
                  <c:v>179530</c:v>
                </c:pt>
                <c:pt idx="9">
                  <c:v>177201</c:v>
                </c:pt>
                <c:pt idx="10">
                  <c:v>178614</c:v>
                </c:pt>
                <c:pt idx="11">
                  <c:v>178614</c:v>
                </c:pt>
                <c:pt idx="12">
                  <c:v>181907</c:v>
                </c:pt>
                <c:pt idx="13">
                  <c:v>187281</c:v>
                </c:pt>
                <c:pt idx="14">
                  <c:v>194972</c:v>
                </c:pt>
                <c:pt idx="15">
                  <c:v>200085</c:v>
                </c:pt>
                <c:pt idx="16">
                  <c:v>202274</c:v>
                </c:pt>
                <c:pt idx="17">
                  <c:v>207259</c:v>
                </c:pt>
                <c:pt idx="18">
                  <c:v>213334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F-4F1E-8E4F-04F11995F1E6}"/>
            </c:ext>
          </c:extLst>
        </c:ser>
        <c:ser>
          <c:idx val="2"/>
          <c:order val="2"/>
          <c:tx>
            <c:strRef>
              <c:f>'LVC-USM 02-20'!$A$144</c:f>
              <c:strCache>
                <c:ptCount val="1"/>
                <c:pt idx="0">
                  <c:v>D-H 14-15 / 15-16</c:v>
                </c:pt>
              </c:strCache>
            </c:strRef>
          </c:tx>
          <c:cat>
            <c:strRef>
              <c:f>'LVC-USM 02-20'!$B$141:$T$141</c:f>
              <c:strCache>
                <c:ptCount val="19"/>
                <c:pt idx="0">
                  <c:v>01/02</c:v>
                </c:pt>
                <c:pt idx="1">
                  <c:v>02/03</c:v>
                </c:pt>
                <c:pt idx="2">
                  <c:v>03/04</c:v>
                </c:pt>
                <c:pt idx="3">
                  <c:v>04/05</c:v>
                </c:pt>
                <c:pt idx="4">
                  <c:v>05/06</c:v>
                </c:pt>
                <c:pt idx="5">
                  <c:v>06/07</c:v>
                </c:pt>
                <c:pt idx="6">
                  <c:v>07/08</c:v>
                </c:pt>
                <c:pt idx="7">
                  <c:v>08/09</c:v>
                </c:pt>
                <c:pt idx="8">
                  <c:v>09/10</c:v>
                </c:pt>
                <c:pt idx="9">
                  <c:v>10/11</c:v>
                </c:pt>
                <c:pt idx="10">
                  <c:v>11/12</c:v>
                </c:pt>
                <c:pt idx="11">
                  <c:v>12/13</c:v>
                </c:pt>
                <c:pt idx="12">
                  <c:v>13/14</c:v>
                </c:pt>
                <c:pt idx="13">
                  <c:v>14/15</c:v>
                </c:pt>
                <c:pt idx="14">
                  <c:v>15/16</c:v>
                </c:pt>
                <c:pt idx="15">
                  <c:v>16/17</c:v>
                </c:pt>
                <c:pt idx="16">
                  <c:v>17/18</c:v>
                </c:pt>
                <c:pt idx="17">
                  <c:v>18/19</c:v>
                </c:pt>
                <c:pt idx="18">
                  <c:v>19/20</c:v>
                </c:pt>
              </c:strCache>
            </c:strRef>
          </c:cat>
          <c:val>
            <c:numRef>
              <c:f>'LVC-USM 02-20'!$B$144:$T$144</c:f>
              <c:numCache>
                <c:formatCode>General</c:formatCode>
                <c:ptCount val="19"/>
                <c:pt idx="0">
                  <c:v>216779</c:v>
                </c:pt>
                <c:pt idx="1">
                  <c:v>228102</c:v>
                </c:pt>
                <c:pt idx="2">
                  <c:v>239956</c:v>
                </c:pt>
                <c:pt idx="3">
                  <c:v>247670</c:v>
                </c:pt>
                <c:pt idx="4">
                  <c:v>246583</c:v>
                </c:pt>
                <c:pt idx="5">
                  <c:v>240844</c:v>
                </c:pt>
                <c:pt idx="6">
                  <c:v>230254</c:v>
                </c:pt>
                <c:pt idx="7">
                  <c:v>215679</c:v>
                </c:pt>
                <c:pt idx="8">
                  <c:v>198719</c:v>
                </c:pt>
                <c:pt idx="9">
                  <c:v>185799</c:v>
                </c:pt>
                <c:pt idx="10">
                  <c:v>179530</c:v>
                </c:pt>
                <c:pt idx="11">
                  <c:v>179530</c:v>
                </c:pt>
                <c:pt idx="12">
                  <c:v>177201</c:v>
                </c:pt>
                <c:pt idx="13">
                  <c:v>178614</c:v>
                </c:pt>
                <c:pt idx="14">
                  <c:v>181907</c:v>
                </c:pt>
                <c:pt idx="15">
                  <c:v>187281</c:v>
                </c:pt>
                <c:pt idx="16">
                  <c:v>194972</c:v>
                </c:pt>
                <c:pt idx="17">
                  <c:v>200085</c:v>
                </c:pt>
                <c:pt idx="18">
                  <c:v>202274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F-4F1E-8E4F-04F11995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83136"/>
        <c:axId val="167884672"/>
      </c:lineChart>
      <c:catAx>
        <c:axId val="16788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84672"/>
        <c:crosses val="autoZero"/>
        <c:auto val="1"/>
        <c:lblAlgn val="ctr"/>
        <c:lblOffset val="100"/>
        <c:noMultiLvlLbl val="0"/>
      </c:catAx>
      <c:valAx>
        <c:axId val="16788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8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19049</xdr:rowOff>
    </xdr:from>
    <xdr:to>
      <xdr:col>20</xdr:col>
      <xdr:colOff>9524</xdr:colOff>
      <xdr:row>31</xdr:row>
      <xdr:rowOff>85724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40</xdr:row>
      <xdr:rowOff>28575</xdr:rowOff>
    </xdr:from>
    <xdr:to>
      <xdr:col>19</xdr:col>
      <xdr:colOff>590549</xdr:colOff>
      <xdr:row>62</xdr:row>
      <xdr:rowOff>95250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75</xdr:row>
      <xdr:rowOff>57150</xdr:rowOff>
    </xdr:from>
    <xdr:to>
      <xdr:col>20</xdr:col>
      <xdr:colOff>9524</xdr:colOff>
      <xdr:row>97</xdr:row>
      <xdr:rowOff>123825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107</xdr:row>
      <xdr:rowOff>0</xdr:rowOff>
    </xdr:from>
    <xdr:to>
      <xdr:col>20</xdr:col>
      <xdr:colOff>9524</xdr:colOff>
      <xdr:row>129</xdr:row>
      <xdr:rowOff>66675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25</xdr:col>
      <xdr:colOff>600075</xdr:colOff>
      <xdr:row>8</xdr:row>
      <xdr:rowOff>76200</xdr:rowOff>
    </xdr:to>
    <xdr:sp macro="" textlink="">
      <xdr:nvSpPr>
        <xdr:cNvPr id="7" name="textruta 6"/>
        <xdr:cNvSpPr txBox="1"/>
      </xdr:nvSpPr>
      <xdr:spPr>
        <a:xfrm>
          <a:off x="12706350" y="161925"/>
          <a:ext cx="30384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som deltagit i LVC-</a:t>
          </a:r>
          <a:r>
            <a:rPr lang="sv-SE" sz="1600" baseline="0"/>
            <a:t> eller USM-kval eller löst licens som yngre junior för perioden 2002-2020</a:t>
          </a:r>
          <a:endParaRPr lang="sv-SE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14</xdr:col>
      <xdr:colOff>590550</xdr:colOff>
      <xdr:row>36</xdr:row>
      <xdr:rowOff>114300</xdr:rowOff>
    </xdr:to>
    <xdr:graphicFrame macro="">
      <xdr:nvGraphicFramePr>
        <xdr:cNvPr id="471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9523</xdr:colOff>
      <xdr:row>45</xdr:row>
      <xdr:rowOff>85727</xdr:rowOff>
    </xdr:from>
    <xdr:to>
      <xdr:col>14</xdr:col>
      <xdr:colOff>571500</xdr:colOff>
      <xdr:row>72</xdr:row>
      <xdr:rowOff>66676</xdr:rowOff>
    </xdr:to>
    <xdr:graphicFrame macro="">
      <xdr:nvGraphicFramePr>
        <xdr:cNvPr id="471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9523</xdr:colOff>
      <xdr:row>82</xdr:row>
      <xdr:rowOff>28576</xdr:rowOff>
    </xdr:from>
    <xdr:to>
      <xdr:col>14</xdr:col>
      <xdr:colOff>581024</xdr:colOff>
      <xdr:row>109</xdr:row>
      <xdr:rowOff>114301</xdr:rowOff>
    </xdr:to>
    <xdr:graphicFrame macro="">
      <xdr:nvGraphicFramePr>
        <xdr:cNvPr id="471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117</xdr:row>
      <xdr:rowOff>147636</xdr:rowOff>
    </xdr:from>
    <xdr:to>
      <xdr:col>14</xdr:col>
      <xdr:colOff>581025</xdr:colOff>
      <xdr:row>137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14</xdr:col>
      <xdr:colOff>533400</xdr:colOff>
      <xdr:row>164</xdr:row>
      <xdr:rowOff>138114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485775</xdr:colOff>
      <xdr:row>0</xdr:row>
      <xdr:rowOff>114300</xdr:rowOff>
    </xdr:from>
    <xdr:to>
      <xdr:col>25</xdr:col>
      <xdr:colOff>476250</xdr:colOff>
      <xdr:row>12</xdr:row>
      <xdr:rowOff>9525</xdr:rowOff>
    </xdr:to>
    <xdr:sp macro="" textlink="">
      <xdr:nvSpPr>
        <xdr:cNvPr id="7" name="textruta 6"/>
        <xdr:cNvSpPr txBox="1"/>
      </xdr:nvSpPr>
      <xdr:spPr>
        <a:xfrm>
          <a:off x="11363325" y="114300"/>
          <a:ext cx="30384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som deltagit i LVC-</a:t>
          </a:r>
          <a:r>
            <a:rPr lang="sv-SE" sz="1600" baseline="0"/>
            <a:t> eller USM-kval för perioden 2002-2020. Nedersta diagrammet visar antalet födda av berörda årgångar.</a:t>
          </a:r>
          <a:endParaRPr lang="sv-SE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123825</xdr:rowOff>
    </xdr:from>
    <xdr:to>
      <xdr:col>16</xdr:col>
      <xdr:colOff>190500</xdr:colOff>
      <xdr:row>39</xdr:row>
      <xdr:rowOff>152400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42</xdr:row>
      <xdr:rowOff>0</xdr:rowOff>
    </xdr:from>
    <xdr:to>
      <xdr:col>16</xdr:col>
      <xdr:colOff>200025</xdr:colOff>
      <xdr:row>73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</xdr:colOff>
      <xdr:row>10</xdr:row>
      <xdr:rowOff>28575</xdr:rowOff>
    </xdr:from>
    <xdr:to>
      <xdr:col>23</xdr:col>
      <xdr:colOff>9525</xdr:colOff>
      <xdr:row>20</xdr:row>
      <xdr:rowOff>0</xdr:rowOff>
    </xdr:to>
    <xdr:sp macro="" textlink="">
      <xdr:nvSpPr>
        <xdr:cNvPr id="4" name="textruta 3"/>
        <xdr:cNvSpPr txBox="1"/>
      </xdr:nvSpPr>
      <xdr:spPr>
        <a:xfrm>
          <a:off x="10991850" y="1685925"/>
          <a:ext cx="30384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som deltagit i LVC-</a:t>
          </a:r>
          <a:r>
            <a:rPr lang="sv-SE" sz="1600" baseline="0"/>
            <a:t> eller USM-kval regionsvis för perioden 2002-2020.</a:t>
          </a:r>
          <a:endParaRPr lang="sv-SE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52386</xdr:rowOff>
    </xdr:from>
    <xdr:to>
      <xdr:col>15</xdr:col>
      <xdr:colOff>390525</xdr:colOff>
      <xdr:row>21</xdr:row>
      <xdr:rowOff>152399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561975</xdr:colOff>
      <xdr:row>0</xdr:row>
      <xdr:rowOff>19050</xdr:rowOff>
    </xdr:from>
    <xdr:to>
      <xdr:col>21</xdr:col>
      <xdr:colOff>552450</xdr:colOff>
      <xdr:row>9</xdr:row>
      <xdr:rowOff>85725</xdr:rowOff>
    </xdr:to>
    <xdr:sp macro="" textlink="">
      <xdr:nvSpPr>
        <xdr:cNvPr id="3" name="textruta 2"/>
        <xdr:cNvSpPr txBox="1"/>
      </xdr:nvSpPr>
      <xdr:spPr>
        <a:xfrm>
          <a:off x="10315575" y="19050"/>
          <a:ext cx="3038475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regionsvis som deltagit i LVC-</a:t>
          </a:r>
          <a:r>
            <a:rPr lang="sv-SE" sz="1600" baseline="0"/>
            <a:t> eller USM-kval för perioden 2009-2020. Här ser man antalet deltagare från U 12 till U 16. Damer och herrar tillsammans.</a:t>
          </a:r>
          <a:endParaRPr lang="sv-SE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6</xdr:row>
      <xdr:rowOff>71436</xdr:rowOff>
    </xdr:from>
    <xdr:to>
      <xdr:col>18</xdr:col>
      <xdr:colOff>314325</xdr:colOff>
      <xdr:row>27</xdr:row>
      <xdr:rowOff>171449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600075</xdr:colOff>
      <xdr:row>14</xdr:row>
      <xdr:rowOff>66675</xdr:rowOff>
    </xdr:to>
    <xdr:sp macro="" textlink="">
      <xdr:nvSpPr>
        <xdr:cNvPr id="3" name="textruta 2"/>
        <xdr:cNvSpPr txBox="1"/>
      </xdr:nvSpPr>
      <xdr:spPr>
        <a:xfrm>
          <a:off x="11582400" y="0"/>
          <a:ext cx="30384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regionsvis som deltagit i LVC-</a:t>
          </a:r>
          <a:r>
            <a:rPr lang="sv-SE" sz="1600" baseline="0"/>
            <a:t> eller USM-kval för perioden 2009-2020. Här ser man antalet deltagare från U 12 till U 16 damer och herrar separerade.</a:t>
          </a:r>
          <a:endParaRPr lang="sv-SE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0</xdr:row>
      <xdr:rowOff>0</xdr:rowOff>
    </xdr:from>
    <xdr:to>
      <xdr:col>23</xdr:col>
      <xdr:colOff>85725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184150</xdr:colOff>
      <xdr:row>23</xdr:row>
      <xdr:rowOff>31750</xdr:rowOff>
    </xdr:from>
    <xdr:to>
      <xdr:col>23</xdr:col>
      <xdr:colOff>69850</xdr:colOff>
      <xdr:row>43</xdr:row>
      <xdr:rowOff>9525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241300</xdr:colOff>
      <xdr:row>46</xdr:row>
      <xdr:rowOff>6350</xdr:rowOff>
    </xdr:from>
    <xdr:to>
      <xdr:col>23</xdr:col>
      <xdr:colOff>127000</xdr:colOff>
      <xdr:row>65</xdr:row>
      <xdr:rowOff>149225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260350</xdr:colOff>
      <xdr:row>69</xdr:row>
      <xdr:rowOff>6350</xdr:rowOff>
    </xdr:from>
    <xdr:to>
      <xdr:col>23</xdr:col>
      <xdr:colOff>146050</xdr:colOff>
      <xdr:row>88</xdr:row>
      <xdr:rowOff>149225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260350</xdr:colOff>
      <xdr:row>92</xdr:row>
      <xdr:rowOff>6350</xdr:rowOff>
    </xdr:from>
    <xdr:to>
      <xdr:col>23</xdr:col>
      <xdr:colOff>146050</xdr:colOff>
      <xdr:row>111</xdr:row>
      <xdr:rowOff>149225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600075</xdr:colOff>
      <xdr:row>9</xdr:row>
      <xdr:rowOff>104775</xdr:rowOff>
    </xdr:to>
    <xdr:sp macro="" textlink="">
      <xdr:nvSpPr>
        <xdr:cNvPr id="8" name="textruta 7"/>
        <xdr:cNvSpPr txBox="1"/>
      </xdr:nvSpPr>
      <xdr:spPr>
        <a:xfrm>
          <a:off x="12877800" y="0"/>
          <a:ext cx="30384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/>
            <a:t>Antal åkare regionsvis som deltagit i LVC-</a:t>
          </a:r>
          <a:r>
            <a:rPr lang="sv-SE" sz="1600" baseline="0"/>
            <a:t> eller USM-kval för perioden 2009-2020. Här ser man antalet deltagare från U 12 till U 16 för varje region.</a:t>
          </a:r>
          <a:endParaRPr lang="sv-SE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8"/>
  <sheetViews>
    <sheetView tabSelected="1" topLeftCell="A4" workbookViewId="0">
      <selection activeCell="A4" sqref="A4"/>
    </sheetView>
  </sheetViews>
  <sheetFormatPr defaultRowHeight="12.75" x14ac:dyDescent="0.2"/>
  <cols>
    <col min="1" max="1" width="16.85546875" customWidth="1"/>
    <col min="17" max="17" width="9.140625" style="72"/>
    <col min="19" max="19" width="9.140625" style="72"/>
  </cols>
  <sheetData>
    <row r="2" spans="1:21" ht="15.75" x14ac:dyDescent="0.25">
      <c r="A2" s="1" t="s">
        <v>61</v>
      </c>
      <c r="B2" s="1"/>
      <c r="C2" s="1"/>
    </row>
    <row r="4" spans="1:21" s="3" customFormat="1" ht="15.75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13</v>
      </c>
      <c r="J4" s="4" t="s">
        <v>14</v>
      </c>
      <c r="K4" s="4" t="s">
        <v>15</v>
      </c>
      <c r="L4" s="4" t="s">
        <v>18</v>
      </c>
      <c r="M4" s="76" t="s">
        <v>19</v>
      </c>
      <c r="N4" s="4" t="s">
        <v>27</v>
      </c>
      <c r="O4" s="4" t="s">
        <v>31</v>
      </c>
      <c r="P4" s="4" t="s">
        <v>54</v>
      </c>
      <c r="Q4" s="4" t="s">
        <v>58</v>
      </c>
      <c r="R4" s="4" t="s">
        <v>59</v>
      </c>
      <c r="S4" s="4" t="s">
        <v>60</v>
      </c>
      <c r="T4" s="4" t="s">
        <v>68</v>
      </c>
    </row>
    <row r="5" spans="1:21" x14ac:dyDescent="0.2">
      <c r="A5" t="s">
        <v>20</v>
      </c>
      <c r="B5" s="2">
        <v>433</v>
      </c>
      <c r="C5" s="2">
        <v>415</v>
      </c>
      <c r="D5" s="2">
        <v>504</v>
      </c>
      <c r="E5" s="2">
        <v>478</v>
      </c>
      <c r="F5" s="2">
        <v>459</v>
      </c>
      <c r="G5" s="2">
        <v>413</v>
      </c>
      <c r="H5" s="2">
        <v>356</v>
      </c>
      <c r="I5" s="2">
        <v>414</v>
      </c>
      <c r="J5" s="2">
        <v>431</v>
      </c>
      <c r="K5" s="2">
        <v>488</v>
      </c>
      <c r="L5" s="2">
        <v>430</v>
      </c>
      <c r="M5" s="2">
        <v>419</v>
      </c>
      <c r="N5" s="2">
        <v>420</v>
      </c>
      <c r="O5" s="2">
        <v>453</v>
      </c>
      <c r="P5" s="2">
        <v>459</v>
      </c>
      <c r="Q5" s="2">
        <v>476</v>
      </c>
      <c r="R5" s="2">
        <v>428</v>
      </c>
      <c r="S5" s="2">
        <v>452</v>
      </c>
      <c r="T5" s="2">
        <v>325</v>
      </c>
    </row>
    <row r="6" spans="1:21" x14ac:dyDescent="0.2">
      <c r="A6" t="s">
        <v>21</v>
      </c>
      <c r="B6" s="2">
        <v>393</v>
      </c>
      <c r="C6" s="2">
        <v>393</v>
      </c>
      <c r="D6" s="2">
        <v>491</v>
      </c>
      <c r="E6" s="2">
        <v>466</v>
      </c>
      <c r="F6" s="2">
        <v>505</v>
      </c>
      <c r="G6" s="2">
        <v>472</v>
      </c>
      <c r="H6" s="2">
        <v>370</v>
      </c>
      <c r="I6" s="2">
        <v>384</v>
      </c>
      <c r="J6" s="2">
        <v>373</v>
      </c>
      <c r="K6" s="2">
        <v>424</v>
      </c>
      <c r="L6" s="2">
        <v>372</v>
      </c>
      <c r="M6" s="2">
        <v>344</v>
      </c>
      <c r="N6" s="2">
        <v>354</v>
      </c>
      <c r="O6" s="2">
        <v>365</v>
      </c>
      <c r="P6" s="2">
        <v>386</v>
      </c>
      <c r="Q6" s="2">
        <v>376</v>
      </c>
      <c r="R6" s="2">
        <v>391</v>
      </c>
      <c r="S6" s="2">
        <v>387</v>
      </c>
      <c r="T6" s="2">
        <v>286</v>
      </c>
    </row>
    <row r="7" spans="1:21" x14ac:dyDescent="0.2">
      <c r="A7" t="s">
        <v>22</v>
      </c>
      <c r="B7" s="2">
        <v>238</v>
      </c>
      <c r="C7" s="2">
        <v>238</v>
      </c>
      <c r="D7" s="2">
        <v>237</v>
      </c>
      <c r="E7" s="2">
        <v>268</v>
      </c>
      <c r="F7" s="2">
        <v>290</v>
      </c>
      <c r="G7" s="2">
        <v>277</v>
      </c>
      <c r="H7" s="2">
        <v>269</v>
      </c>
      <c r="I7" s="2">
        <v>225</v>
      </c>
      <c r="J7" s="2">
        <v>236</v>
      </c>
      <c r="K7" s="2">
        <v>235</v>
      </c>
      <c r="L7" s="2">
        <v>205</v>
      </c>
      <c r="M7" s="2">
        <v>176</v>
      </c>
      <c r="N7" s="2">
        <v>191</v>
      </c>
      <c r="O7" s="2">
        <v>230</v>
      </c>
      <c r="P7" s="2">
        <v>218</v>
      </c>
      <c r="Q7" s="2">
        <v>239</v>
      </c>
      <c r="R7" s="2">
        <v>215</v>
      </c>
      <c r="S7" s="2">
        <v>213</v>
      </c>
      <c r="T7" s="2">
        <v>221</v>
      </c>
      <c r="U7" s="2"/>
    </row>
    <row r="8" spans="1:21" x14ac:dyDescent="0.2">
      <c r="A8" t="s">
        <v>16</v>
      </c>
      <c r="B8" s="2">
        <v>99</v>
      </c>
      <c r="C8" s="2">
        <v>93</v>
      </c>
      <c r="D8" s="2">
        <v>111</v>
      </c>
      <c r="E8" s="2">
        <v>116</v>
      </c>
      <c r="F8" s="2">
        <v>135</v>
      </c>
      <c r="G8" s="2">
        <v>134</v>
      </c>
      <c r="H8" s="2">
        <v>163</v>
      </c>
      <c r="I8" s="2">
        <v>140</v>
      </c>
      <c r="J8" s="2">
        <v>160</v>
      </c>
      <c r="K8" s="2">
        <v>125</v>
      </c>
      <c r="L8" s="2">
        <v>159</v>
      </c>
      <c r="M8" s="2">
        <v>124</v>
      </c>
      <c r="N8" s="2">
        <v>115</v>
      </c>
      <c r="O8" s="2">
        <v>102</v>
      </c>
      <c r="P8" s="2">
        <v>114</v>
      </c>
      <c r="Q8" s="2">
        <v>107</v>
      </c>
      <c r="R8" s="2">
        <v>100</v>
      </c>
      <c r="S8" s="2">
        <v>111</v>
      </c>
      <c r="T8" s="2">
        <v>111</v>
      </c>
    </row>
    <row r="9" spans="1:21" x14ac:dyDescent="0.2">
      <c r="B9" s="2">
        <f>SUM(B5:B8)</f>
        <v>1163</v>
      </c>
      <c r="C9" s="2">
        <f t="shared" ref="C9:L9" si="0">SUM(C5:C8)</f>
        <v>1139</v>
      </c>
      <c r="D9" s="2">
        <f t="shared" si="0"/>
        <v>1343</v>
      </c>
      <c r="E9" s="2">
        <f t="shared" si="0"/>
        <v>1328</v>
      </c>
      <c r="F9" s="2">
        <f t="shared" si="0"/>
        <v>1389</v>
      </c>
      <c r="G9" s="2">
        <f t="shared" si="0"/>
        <v>1296</v>
      </c>
      <c r="H9" s="2">
        <f t="shared" si="0"/>
        <v>1158</v>
      </c>
      <c r="I9" s="2">
        <f t="shared" si="0"/>
        <v>1163</v>
      </c>
      <c r="J9" s="2">
        <f t="shared" si="0"/>
        <v>1200</v>
      </c>
      <c r="K9" s="2">
        <f t="shared" si="0"/>
        <v>1272</v>
      </c>
      <c r="L9" s="2">
        <f t="shared" si="0"/>
        <v>1166</v>
      </c>
      <c r="M9" s="2">
        <f t="shared" ref="M9:T9" si="1">SUM(M5:M8)</f>
        <v>1063</v>
      </c>
      <c r="N9" s="2">
        <f t="shared" si="1"/>
        <v>1080</v>
      </c>
      <c r="O9" s="2">
        <f t="shared" si="1"/>
        <v>1150</v>
      </c>
      <c r="P9" s="2">
        <f t="shared" si="1"/>
        <v>1177</v>
      </c>
      <c r="Q9" s="2">
        <f t="shared" si="1"/>
        <v>1198</v>
      </c>
      <c r="R9" s="2">
        <f t="shared" si="1"/>
        <v>1134</v>
      </c>
      <c r="S9" s="2">
        <f t="shared" ref="S9" si="2">SUM(S5:S8)</f>
        <v>1163</v>
      </c>
      <c r="T9" s="2">
        <f t="shared" si="1"/>
        <v>943</v>
      </c>
    </row>
    <row r="26" spans="2:8" x14ac:dyDescent="0.2">
      <c r="H26" s="5"/>
    </row>
    <row r="27" spans="2:8" x14ac:dyDescent="0.2">
      <c r="H27" s="5"/>
    </row>
    <row r="28" spans="2:8" x14ac:dyDescent="0.2">
      <c r="B28" s="5"/>
      <c r="C28" s="5"/>
      <c r="D28" s="5"/>
      <c r="E28" s="5"/>
      <c r="F28" s="5"/>
      <c r="G28" s="5"/>
      <c r="H28" s="5"/>
    </row>
    <row r="33" spans="1:21" ht="15.75" x14ac:dyDescent="0.25">
      <c r="A33" s="1" t="s">
        <v>62</v>
      </c>
      <c r="B33" s="1"/>
      <c r="C33" s="1"/>
    </row>
    <row r="35" spans="1:21" ht="15.75" x14ac:dyDescent="0.25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4" t="s">
        <v>13</v>
      </c>
      <c r="J35" s="4" t="s">
        <v>14</v>
      </c>
      <c r="K35" s="4" t="s">
        <v>15</v>
      </c>
      <c r="L35" s="4" t="s">
        <v>18</v>
      </c>
      <c r="M35" s="76" t="s">
        <v>19</v>
      </c>
      <c r="N35" s="4" t="s">
        <v>27</v>
      </c>
      <c r="O35" s="4" t="s">
        <v>31</v>
      </c>
      <c r="P35" s="4" t="s">
        <v>54</v>
      </c>
      <c r="Q35" s="4" t="s">
        <v>58</v>
      </c>
      <c r="R35" s="4" t="s">
        <v>59</v>
      </c>
      <c r="S35" s="4" t="s">
        <v>60</v>
      </c>
      <c r="T35" s="4" t="s">
        <v>68</v>
      </c>
    </row>
    <row r="36" spans="1:21" x14ac:dyDescent="0.2">
      <c r="A36" t="s">
        <v>23</v>
      </c>
      <c r="B36" s="6">
        <v>368</v>
      </c>
      <c r="C36" s="6">
        <v>412</v>
      </c>
      <c r="D36" s="6">
        <v>445</v>
      </c>
      <c r="E36" s="6">
        <v>413</v>
      </c>
      <c r="F36" s="6">
        <v>442</v>
      </c>
      <c r="G36" s="6">
        <v>415</v>
      </c>
      <c r="H36" s="6">
        <v>340</v>
      </c>
      <c r="I36" s="6">
        <v>365</v>
      </c>
      <c r="J36" s="6">
        <v>368</v>
      </c>
      <c r="K36" s="6">
        <v>417</v>
      </c>
      <c r="L36" s="6">
        <v>398</v>
      </c>
      <c r="M36" s="6">
        <v>387</v>
      </c>
      <c r="N36" s="6">
        <v>383</v>
      </c>
      <c r="O36" s="6">
        <v>416</v>
      </c>
      <c r="P36" s="6">
        <v>396</v>
      </c>
      <c r="Q36" s="2">
        <v>406</v>
      </c>
      <c r="R36" s="2">
        <v>370</v>
      </c>
      <c r="S36" s="2">
        <v>357</v>
      </c>
      <c r="T36" s="2">
        <v>278</v>
      </c>
    </row>
    <row r="37" spans="1:21" x14ac:dyDescent="0.2">
      <c r="A37" t="s">
        <v>24</v>
      </c>
      <c r="B37" s="6">
        <v>407</v>
      </c>
      <c r="C37" s="6">
        <v>407</v>
      </c>
      <c r="D37" s="6">
        <v>411</v>
      </c>
      <c r="E37" s="6">
        <v>418</v>
      </c>
      <c r="F37" s="6">
        <v>398</v>
      </c>
      <c r="G37" s="6">
        <v>408</v>
      </c>
      <c r="H37" s="6">
        <v>338</v>
      </c>
      <c r="I37" s="6">
        <v>381</v>
      </c>
      <c r="J37" s="6">
        <v>351</v>
      </c>
      <c r="K37" s="6">
        <v>323</v>
      </c>
      <c r="L37" s="6">
        <v>271</v>
      </c>
      <c r="M37" s="6">
        <v>240</v>
      </c>
      <c r="N37" s="6">
        <v>278</v>
      </c>
      <c r="O37" s="6">
        <v>345</v>
      </c>
      <c r="P37" s="6">
        <v>323</v>
      </c>
      <c r="Q37" s="2">
        <v>343</v>
      </c>
      <c r="R37" s="2">
        <v>313</v>
      </c>
      <c r="S37" s="2">
        <v>310</v>
      </c>
      <c r="T37" s="2">
        <v>227</v>
      </c>
    </row>
    <row r="38" spans="1:21" x14ac:dyDescent="0.2">
      <c r="A38" t="s">
        <v>25</v>
      </c>
      <c r="B38" s="6">
        <v>228</v>
      </c>
      <c r="C38" s="6">
        <v>228</v>
      </c>
      <c r="D38" s="6">
        <v>262</v>
      </c>
      <c r="E38" s="6">
        <v>264</v>
      </c>
      <c r="F38" s="6">
        <v>243</v>
      </c>
      <c r="G38" s="6">
        <v>259</v>
      </c>
      <c r="H38" s="6">
        <v>235</v>
      </c>
      <c r="I38" s="6">
        <v>206</v>
      </c>
      <c r="J38" s="6">
        <v>204</v>
      </c>
      <c r="K38" s="6">
        <v>199</v>
      </c>
      <c r="L38" s="6">
        <v>175</v>
      </c>
      <c r="M38" s="6">
        <v>160</v>
      </c>
      <c r="N38" s="6">
        <v>151</v>
      </c>
      <c r="O38" s="6">
        <v>161</v>
      </c>
      <c r="P38" s="6">
        <v>192</v>
      </c>
      <c r="Q38" s="2">
        <v>200</v>
      </c>
      <c r="R38" s="2">
        <v>208</v>
      </c>
      <c r="S38" s="2">
        <v>216</v>
      </c>
      <c r="T38" s="2">
        <v>182</v>
      </c>
      <c r="U38" s="2"/>
    </row>
    <row r="39" spans="1:21" x14ac:dyDescent="0.2">
      <c r="A39" t="s">
        <v>17</v>
      </c>
      <c r="B39" s="6">
        <v>96</v>
      </c>
      <c r="C39" s="6">
        <v>91</v>
      </c>
      <c r="D39" s="6">
        <v>99</v>
      </c>
      <c r="E39" s="6">
        <v>94</v>
      </c>
      <c r="F39" s="6">
        <v>111</v>
      </c>
      <c r="G39" s="6">
        <v>124</v>
      </c>
      <c r="H39" s="6">
        <v>186</v>
      </c>
      <c r="I39" s="6">
        <v>154</v>
      </c>
      <c r="J39" s="6">
        <v>142</v>
      </c>
      <c r="K39" s="6">
        <v>135</v>
      </c>
      <c r="L39" s="6">
        <v>124</v>
      </c>
      <c r="M39" s="6">
        <v>93</v>
      </c>
      <c r="N39" s="6">
        <v>106</v>
      </c>
      <c r="O39" s="6">
        <v>96</v>
      </c>
      <c r="P39" s="6">
        <v>89</v>
      </c>
      <c r="Q39" s="6">
        <v>93</v>
      </c>
      <c r="R39" s="6">
        <v>103</v>
      </c>
      <c r="S39" s="2">
        <v>109</v>
      </c>
      <c r="T39" s="2">
        <v>115</v>
      </c>
    </row>
    <row r="40" spans="1:21" x14ac:dyDescent="0.2">
      <c r="B40" s="2">
        <f t="shared" ref="B40:T40" si="3">SUM(B36:B39)</f>
        <v>1099</v>
      </c>
      <c r="C40" s="2">
        <f t="shared" si="3"/>
        <v>1138</v>
      </c>
      <c r="D40" s="2">
        <f t="shared" si="3"/>
        <v>1217</v>
      </c>
      <c r="E40" s="2">
        <f t="shared" si="3"/>
        <v>1189</v>
      </c>
      <c r="F40" s="2">
        <f t="shared" si="3"/>
        <v>1194</v>
      </c>
      <c r="G40" s="2">
        <f t="shared" si="3"/>
        <v>1206</v>
      </c>
      <c r="H40" s="2">
        <f t="shared" si="3"/>
        <v>1099</v>
      </c>
      <c r="I40" s="2">
        <f t="shared" si="3"/>
        <v>1106</v>
      </c>
      <c r="J40" s="2">
        <f t="shared" si="3"/>
        <v>1065</v>
      </c>
      <c r="K40" s="2">
        <f t="shared" si="3"/>
        <v>1074</v>
      </c>
      <c r="L40" s="2">
        <f t="shared" si="3"/>
        <v>968</v>
      </c>
      <c r="M40" s="2">
        <f t="shared" si="3"/>
        <v>880</v>
      </c>
      <c r="N40" s="2">
        <f t="shared" si="3"/>
        <v>918</v>
      </c>
      <c r="O40" s="2">
        <f t="shared" si="3"/>
        <v>1018</v>
      </c>
      <c r="P40" s="2">
        <f t="shared" si="3"/>
        <v>1000</v>
      </c>
      <c r="Q40" s="2">
        <f t="shared" ref="Q40" si="4">SUM(Q36:Q39)</f>
        <v>1042</v>
      </c>
      <c r="R40" s="2">
        <f t="shared" si="3"/>
        <v>994</v>
      </c>
      <c r="S40" s="2">
        <f t="shared" ref="S40" si="5">SUM(S36:S39)</f>
        <v>992</v>
      </c>
      <c r="T40" s="2">
        <f t="shared" si="3"/>
        <v>802</v>
      </c>
    </row>
    <row r="41" spans="1:2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64" spans="1:19" s="15" customFormat="1" ht="15.75" x14ac:dyDescent="0.25">
      <c r="A64" s="16" t="s">
        <v>63</v>
      </c>
      <c r="B64" s="16"/>
      <c r="C64" s="16"/>
      <c r="Q64" s="72"/>
      <c r="S64" s="72"/>
    </row>
    <row r="65" spans="1:20" s="15" customFormat="1" x14ac:dyDescent="0.2">
      <c r="Q65" s="72"/>
      <c r="S65" s="72"/>
    </row>
    <row r="66" spans="1:20" s="15" customFormat="1" ht="15.75" x14ac:dyDescent="0.25">
      <c r="B66" s="3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3" t="s">
        <v>5</v>
      </c>
      <c r="H66" s="3" t="s">
        <v>6</v>
      </c>
      <c r="I66" s="4" t="s">
        <v>13</v>
      </c>
      <c r="J66" s="4" t="s">
        <v>14</v>
      </c>
      <c r="K66" s="4" t="s">
        <v>15</v>
      </c>
      <c r="L66" s="4" t="s">
        <v>18</v>
      </c>
      <c r="M66" s="76" t="s">
        <v>19</v>
      </c>
      <c r="N66" s="4" t="s">
        <v>27</v>
      </c>
      <c r="O66" s="4" t="s">
        <v>31</v>
      </c>
      <c r="P66" s="4" t="s">
        <v>54</v>
      </c>
      <c r="Q66" s="4" t="s">
        <v>58</v>
      </c>
      <c r="R66" s="4" t="s">
        <v>59</v>
      </c>
      <c r="S66" s="4" t="s">
        <v>60</v>
      </c>
      <c r="T66" s="4" t="s">
        <v>68</v>
      </c>
    </row>
    <row r="67" spans="1:20" s="15" customFormat="1" x14ac:dyDescent="0.2">
      <c r="A67" s="15" t="s">
        <v>20</v>
      </c>
      <c r="B67" s="2">
        <f t="shared" ref="B67:C70" si="6">B5</f>
        <v>433</v>
      </c>
      <c r="C67" s="2">
        <f t="shared" si="6"/>
        <v>415</v>
      </c>
      <c r="D67" s="2">
        <f t="shared" ref="D67:O67" si="7">D5</f>
        <v>504</v>
      </c>
      <c r="E67" s="2">
        <f t="shared" si="7"/>
        <v>478</v>
      </c>
      <c r="F67" s="2">
        <f t="shared" si="7"/>
        <v>459</v>
      </c>
      <c r="G67" s="2">
        <f t="shared" si="7"/>
        <v>413</v>
      </c>
      <c r="H67" s="2">
        <f t="shared" si="7"/>
        <v>356</v>
      </c>
      <c r="I67" s="2">
        <f t="shared" si="7"/>
        <v>414</v>
      </c>
      <c r="J67" s="2">
        <f t="shared" si="7"/>
        <v>431</v>
      </c>
      <c r="K67" s="2">
        <f t="shared" si="7"/>
        <v>488</v>
      </c>
      <c r="L67" s="2">
        <f t="shared" si="7"/>
        <v>430</v>
      </c>
      <c r="M67" s="2">
        <f t="shared" si="7"/>
        <v>419</v>
      </c>
      <c r="N67" s="2">
        <f t="shared" si="7"/>
        <v>420</v>
      </c>
      <c r="O67" s="2">
        <f t="shared" si="7"/>
        <v>453</v>
      </c>
      <c r="P67" s="2">
        <f t="shared" ref="P67:R67" si="8">P5</f>
        <v>459</v>
      </c>
      <c r="Q67" s="2">
        <f t="shared" ref="Q67" si="9">Q5</f>
        <v>476</v>
      </c>
      <c r="R67" s="2">
        <f t="shared" si="8"/>
        <v>428</v>
      </c>
      <c r="S67" s="2">
        <f t="shared" ref="S67:T67" si="10">S5</f>
        <v>452</v>
      </c>
      <c r="T67" s="2">
        <f t="shared" si="10"/>
        <v>325</v>
      </c>
    </row>
    <row r="68" spans="1:20" s="15" customFormat="1" x14ac:dyDescent="0.2">
      <c r="A68" s="15" t="s">
        <v>21</v>
      </c>
      <c r="B68" s="2">
        <f t="shared" si="6"/>
        <v>393</v>
      </c>
      <c r="C68" s="2">
        <f t="shared" si="6"/>
        <v>393</v>
      </c>
      <c r="D68" s="2">
        <f t="shared" ref="D68:O68" si="11">D6</f>
        <v>491</v>
      </c>
      <c r="E68" s="2">
        <f t="shared" si="11"/>
        <v>466</v>
      </c>
      <c r="F68" s="2">
        <f t="shared" si="11"/>
        <v>505</v>
      </c>
      <c r="G68" s="2">
        <f t="shared" si="11"/>
        <v>472</v>
      </c>
      <c r="H68" s="2">
        <f t="shared" si="11"/>
        <v>370</v>
      </c>
      <c r="I68" s="2">
        <f t="shared" si="11"/>
        <v>384</v>
      </c>
      <c r="J68" s="2">
        <f t="shared" si="11"/>
        <v>373</v>
      </c>
      <c r="K68" s="2">
        <f t="shared" si="11"/>
        <v>424</v>
      </c>
      <c r="L68" s="2">
        <f t="shared" si="11"/>
        <v>372</v>
      </c>
      <c r="M68" s="2">
        <f t="shared" si="11"/>
        <v>344</v>
      </c>
      <c r="N68" s="2">
        <f t="shared" si="11"/>
        <v>354</v>
      </c>
      <c r="O68" s="2">
        <f t="shared" si="11"/>
        <v>365</v>
      </c>
      <c r="P68" s="2">
        <f t="shared" ref="P68:R68" si="12">P6</f>
        <v>386</v>
      </c>
      <c r="Q68" s="2">
        <f t="shared" ref="Q68" si="13">Q6</f>
        <v>376</v>
      </c>
      <c r="R68" s="2">
        <f t="shared" si="12"/>
        <v>391</v>
      </c>
      <c r="S68" s="2">
        <f t="shared" ref="S68:T68" si="14">S6</f>
        <v>387</v>
      </c>
      <c r="T68" s="2">
        <f t="shared" si="14"/>
        <v>286</v>
      </c>
    </row>
    <row r="69" spans="1:20" s="15" customFormat="1" x14ac:dyDescent="0.2">
      <c r="A69" s="15" t="s">
        <v>22</v>
      </c>
      <c r="B69" s="2">
        <f t="shared" si="6"/>
        <v>238</v>
      </c>
      <c r="C69" s="2">
        <f t="shared" si="6"/>
        <v>238</v>
      </c>
      <c r="D69" s="2">
        <f t="shared" ref="D69:O69" si="15">D7</f>
        <v>237</v>
      </c>
      <c r="E69" s="2">
        <f t="shared" si="15"/>
        <v>268</v>
      </c>
      <c r="F69" s="2">
        <f t="shared" si="15"/>
        <v>290</v>
      </c>
      <c r="G69" s="2">
        <f t="shared" si="15"/>
        <v>277</v>
      </c>
      <c r="H69" s="2">
        <f t="shared" si="15"/>
        <v>269</v>
      </c>
      <c r="I69" s="2">
        <f t="shared" si="15"/>
        <v>225</v>
      </c>
      <c r="J69" s="2">
        <f t="shared" si="15"/>
        <v>236</v>
      </c>
      <c r="K69" s="2">
        <f t="shared" si="15"/>
        <v>235</v>
      </c>
      <c r="L69" s="2">
        <f t="shared" si="15"/>
        <v>205</v>
      </c>
      <c r="M69" s="2">
        <f t="shared" si="15"/>
        <v>176</v>
      </c>
      <c r="N69" s="2">
        <f t="shared" si="15"/>
        <v>191</v>
      </c>
      <c r="O69" s="2">
        <f t="shared" si="15"/>
        <v>230</v>
      </c>
      <c r="P69" s="2">
        <f t="shared" ref="P69:R69" si="16">P7</f>
        <v>218</v>
      </c>
      <c r="Q69" s="2">
        <f t="shared" ref="Q69" si="17">Q7</f>
        <v>239</v>
      </c>
      <c r="R69" s="2">
        <f t="shared" si="16"/>
        <v>215</v>
      </c>
      <c r="S69" s="2">
        <f t="shared" ref="S69:T69" si="18">S7</f>
        <v>213</v>
      </c>
      <c r="T69" s="2">
        <f t="shared" si="18"/>
        <v>221</v>
      </c>
    </row>
    <row r="70" spans="1:20" s="15" customFormat="1" x14ac:dyDescent="0.2">
      <c r="A70" s="15" t="s">
        <v>16</v>
      </c>
      <c r="B70" s="2">
        <f t="shared" si="6"/>
        <v>99</v>
      </c>
      <c r="C70" s="2">
        <f t="shared" si="6"/>
        <v>93</v>
      </c>
      <c r="D70" s="2">
        <f t="shared" ref="D70:O70" si="19">D8</f>
        <v>111</v>
      </c>
      <c r="E70" s="2">
        <f t="shared" si="19"/>
        <v>116</v>
      </c>
      <c r="F70" s="2">
        <f t="shared" si="19"/>
        <v>135</v>
      </c>
      <c r="G70" s="2">
        <f t="shared" si="19"/>
        <v>134</v>
      </c>
      <c r="H70" s="2">
        <f t="shared" si="19"/>
        <v>163</v>
      </c>
      <c r="I70" s="2">
        <f t="shared" si="19"/>
        <v>140</v>
      </c>
      <c r="J70" s="2">
        <f t="shared" si="19"/>
        <v>160</v>
      </c>
      <c r="K70" s="2">
        <f t="shared" si="19"/>
        <v>125</v>
      </c>
      <c r="L70" s="2">
        <f t="shared" si="19"/>
        <v>159</v>
      </c>
      <c r="M70" s="2">
        <f t="shared" si="19"/>
        <v>124</v>
      </c>
      <c r="N70" s="2">
        <f t="shared" si="19"/>
        <v>115</v>
      </c>
      <c r="O70" s="2">
        <f t="shared" si="19"/>
        <v>102</v>
      </c>
      <c r="P70" s="2">
        <f t="shared" ref="P70:R70" si="20">P8</f>
        <v>114</v>
      </c>
      <c r="Q70" s="2">
        <f t="shared" ref="Q70" si="21">Q8</f>
        <v>107</v>
      </c>
      <c r="R70" s="2">
        <f t="shared" si="20"/>
        <v>100</v>
      </c>
      <c r="S70" s="2">
        <f t="shared" ref="S70:T70" si="22">S8</f>
        <v>111</v>
      </c>
      <c r="T70" s="2">
        <f t="shared" si="22"/>
        <v>111</v>
      </c>
    </row>
    <row r="71" spans="1:20" s="15" customFormat="1" x14ac:dyDescent="0.2">
      <c r="A71" s="15" t="s">
        <v>23</v>
      </c>
      <c r="B71" s="6">
        <f t="shared" ref="B71:C74" si="23">B36</f>
        <v>368</v>
      </c>
      <c r="C71" s="6">
        <f t="shared" si="23"/>
        <v>412</v>
      </c>
      <c r="D71" s="6">
        <f t="shared" ref="D71:O71" si="24">D36</f>
        <v>445</v>
      </c>
      <c r="E71" s="6">
        <f t="shared" si="24"/>
        <v>413</v>
      </c>
      <c r="F71" s="6">
        <f t="shared" si="24"/>
        <v>442</v>
      </c>
      <c r="G71" s="6">
        <f t="shared" si="24"/>
        <v>415</v>
      </c>
      <c r="H71" s="6">
        <f t="shared" si="24"/>
        <v>340</v>
      </c>
      <c r="I71" s="6">
        <f t="shared" si="24"/>
        <v>365</v>
      </c>
      <c r="J71" s="6">
        <f t="shared" si="24"/>
        <v>368</v>
      </c>
      <c r="K71" s="6">
        <f t="shared" si="24"/>
        <v>417</v>
      </c>
      <c r="L71" s="6">
        <f t="shared" si="24"/>
        <v>398</v>
      </c>
      <c r="M71" s="6">
        <f t="shared" si="24"/>
        <v>387</v>
      </c>
      <c r="N71" s="6">
        <f t="shared" si="24"/>
        <v>383</v>
      </c>
      <c r="O71" s="6">
        <f t="shared" si="24"/>
        <v>416</v>
      </c>
      <c r="P71" s="6">
        <f t="shared" ref="P71:R71" si="25">P36</f>
        <v>396</v>
      </c>
      <c r="Q71" s="6">
        <f t="shared" ref="Q71" si="26">Q36</f>
        <v>406</v>
      </c>
      <c r="R71" s="6">
        <f t="shared" si="25"/>
        <v>370</v>
      </c>
      <c r="S71" s="6">
        <f t="shared" ref="S71:T71" si="27">S36</f>
        <v>357</v>
      </c>
      <c r="T71" s="6">
        <f t="shared" si="27"/>
        <v>278</v>
      </c>
    </row>
    <row r="72" spans="1:20" s="15" customFormat="1" x14ac:dyDescent="0.2">
      <c r="A72" s="15" t="s">
        <v>24</v>
      </c>
      <c r="B72" s="6">
        <f t="shared" si="23"/>
        <v>407</v>
      </c>
      <c r="C72" s="6">
        <f t="shared" si="23"/>
        <v>407</v>
      </c>
      <c r="D72" s="6">
        <f t="shared" ref="D72:O72" si="28">D37</f>
        <v>411</v>
      </c>
      <c r="E72" s="6">
        <f t="shared" si="28"/>
        <v>418</v>
      </c>
      <c r="F72" s="6">
        <f t="shared" si="28"/>
        <v>398</v>
      </c>
      <c r="G72" s="6">
        <f t="shared" si="28"/>
        <v>408</v>
      </c>
      <c r="H72" s="6">
        <f t="shared" si="28"/>
        <v>338</v>
      </c>
      <c r="I72" s="6">
        <f t="shared" si="28"/>
        <v>381</v>
      </c>
      <c r="J72" s="6">
        <f t="shared" si="28"/>
        <v>351</v>
      </c>
      <c r="K72" s="6">
        <f t="shared" si="28"/>
        <v>323</v>
      </c>
      <c r="L72" s="6">
        <f t="shared" si="28"/>
        <v>271</v>
      </c>
      <c r="M72" s="6">
        <f t="shared" si="28"/>
        <v>240</v>
      </c>
      <c r="N72" s="6">
        <f t="shared" si="28"/>
        <v>278</v>
      </c>
      <c r="O72" s="6">
        <f t="shared" si="28"/>
        <v>345</v>
      </c>
      <c r="P72" s="6">
        <f t="shared" ref="P72:R72" si="29">P37</f>
        <v>323</v>
      </c>
      <c r="Q72" s="6">
        <f t="shared" ref="Q72" si="30">Q37</f>
        <v>343</v>
      </c>
      <c r="R72" s="6">
        <f t="shared" si="29"/>
        <v>313</v>
      </c>
      <c r="S72" s="6">
        <f t="shared" ref="S72:T72" si="31">S37</f>
        <v>310</v>
      </c>
      <c r="T72" s="6">
        <f t="shared" si="31"/>
        <v>227</v>
      </c>
    </row>
    <row r="73" spans="1:20" s="15" customFormat="1" x14ac:dyDescent="0.2">
      <c r="A73" s="15" t="s">
        <v>25</v>
      </c>
      <c r="B73" s="6">
        <f t="shared" si="23"/>
        <v>228</v>
      </c>
      <c r="C73" s="6">
        <f t="shared" si="23"/>
        <v>228</v>
      </c>
      <c r="D73" s="6">
        <f t="shared" ref="D73:O73" si="32">D38</f>
        <v>262</v>
      </c>
      <c r="E73" s="6">
        <f t="shared" si="32"/>
        <v>264</v>
      </c>
      <c r="F73" s="6">
        <f t="shared" si="32"/>
        <v>243</v>
      </c>
      <c r="G73" s="6">
        <f t="shared" si="32"/>
        <v>259</v>
      </c>
      <c r="H73" s="6">
        <f t="shared" si="32"/>
        <v>235</v>
      </c>
      <c r="I73" s="6">
        <f t="shared" si="32"/>
        <v>206</v>
      </c>
      <c r="J73" s="6">
        <f t="shared" si="32"/>
        <v>204</v>
      </c>
      <c r="K73" s="6">
        <f t="shared" si="32"/>
        <v>199</v>
      </c>
      <c r="L73" s="6">
        <f t="shared" si="32"/>
        <v>175</v>
      </c>
      <c r="M73" s="6">
        <f t="shared" si="32"/>
        <v>160</v>
      </c>
      <c r="N73" s="6">
        <f t="shared" si="32"/>
        <v>151</v>
      </c>
      <c r="O73" s="6">
        <f t="shared" si="32"/>
        <v>161</v>
      </c>
      <c r="P73" s="6">
        <f t="shared" ref="P73:R73" si="33">P38</f>
        <v>192</v>
      </c>
      <c r="Q73" s="6">
        <f t="shared" ref="Q73" si="34">Q38</f>
        <v>200</v>
      </c>
      <c r="R73" s="6">
        <f t="shared" si="33"/>
        <v>208</v>
      </c>
      <c r="S73" s="6">
        <f t="shared" ref="S73:T73" si="35">S38</f>
        <v>216</v>
      </c>
      <c r="T73" s="6">
        <f t="shared" si="35"/>
        <v>182</v>
      </c>
    </row>
    <row r="74" spans="1:20" s="15" customFormat="1" x14ac:dyDescent="0.2">
      <c r="A74" s="15" t="s">
        <v>17</v>
      </c>
      <c r="B74" s="6">
        <f t="shared" si="23"/>
        <v>96</v>
      </c>
      <c r="C74" s="6">
        <f t="shared" si="23"/>
        <v>91</v>
      </c>
      <c r="D74" s="6">
        <f t="shared" ref="D74:O74" si="36">D39</f>
        <v>99</v>
      </c>
      <c r="E74" s="6">
        <f t="shared" si="36"/>
        <v>94</v>
      </c>
      <c r="F74" s="6">
        <f t="shared" si="36"/>
        <v>111</v>
      </c>
      <c r="G74" s="6">
        <f t="shared" si="36"/>
        <v>124</v>
      </c>
      <c r="H74" s="6">
        <f t="shared" si="36"/>
        <v>186</v>
      </c>
      <c r="I74" s="6">
        <f t="shared" si="36"/>
        <v>154</v>
      </c>
      <c r="J74" s="6">
        <f t="shared" si="36"/>
        <v>142</v>
      </c>
      <c r="K74" s="6">
        <f t="shared" si="36"/>
        <v>135</v>
      </c>
      <c r="L74" s="6">
        <f t="shared" si="36"/>
        <v>124</v>
      </c>
      <c r="M74" s="6">
        <f t="shared" si="36"/>
        <v>93</v>
      </c>
      <c r="N74" s="6">
        <f t="shared" si="36"/>
        <v>106</v>
      </c>
      <c r="O74" s="6">
        <f t="shared" si="36"/>
        <v>96</v>
      </c>
      <c r="P74" s="6">
        <f t="shared" ref="P74:R74" si="37">P39</f>
        <v>89</v>
      </c>
      <c r="Q74" s="6">
        <f t="shared" ref="Q74" si="38">Q39</f>
        <v>93</v>
      </c>
      <c r="R74" s="6">
        <f t="shared" si="37"/>
        <v>103</v>
      </c>
      <c r="S74" s="6">
        <f t="shared" ref="S74:T74" si="39">S39</f>
        <v>109</v>
      </c>
      <c r="T74" s="6">
        <f t="shared" si="39"/>
        <v>115</v>
      </c>
    </row>
    <row r="75" spans="1:20" s="15" customFormat="1" x14ac:dyDescent="0.2">
      <c r="B75" s="2">
        <f>SUM(B67:B74)</f>
        <v>2262</v>
      </c>
      <c r="C75" s="2">
        <f>SUM(C67:C74)</f>
        <v>2277</v>
      </c>
      <c r="D75" s="2">
        <f t="shared" ref="D75:O75" si="40">SUM(D67:D74)</f>
        <v>2560</v>
      </c>
      <c r="E75" s="2">
        <f t="shared" si="40"/>
        <v>2517</v>
      </c>
      <c r="F75" s="2">
        <f t="shared" si="40"/>
        <v>2583</v>
      </c>
      <c r="G75" s="2">
        <f t="shared" si="40"/>
        <v>2502</v>
      </c>
      <c r="H75" s="2">
        <f t="shared" si="40"/>
        <v>2257</v>
      </c>
      <c r="I75" s="2">
        <f t="shared" si="40"/>
        <v>2269</v>
      </c>
      <c r="J75" s="2">
        <f t="shared" si="40"/>
        <v>2265</v>
      </c>
      <c r="K75" s="2">
        <f t="shared" si="40"/>
        <v>2346</v>
      </c>
      <c r="L75" s="2">
        <f t="shared" si="40"/>
        <v>2134</v>
      </c>
      <c r="M75" s="2">
        <f t="shared" si="40"/>
        <v>1943</v>
      </c>
      <c r="N75" s="2">
        <f t="shared" si="40"/>
        <v>1998</v>
      </c>
      <c r="O75" s="2">
        <f t="shared" si="40"/>
        <v>2168</v>
      </c>
      <c r="P75" s="2">
        <f t="shared" ref="P75:T75" si="41">SUM(P67:P74)</f>
        <v>2177</v>
      </c>
      <c r="Q75" s="2">
        <f t="shared" ref="Q75" si="42">SUM(Q67:Q74)</f>
        <v>2240</v>
      </c>
      <c r="R75" s="2">
        <f t="shared" si="41"/>
        <v>2128</v>
      </c>
      <c r="S75" s="2">
        <f t="shared" ref="S75" si="43">SUM(S67:S74)</f>
        <v>2155</v>
      </c>
      <c r="T75" s="2">
        <f t="shared" si="41"/>
        <v>1745</v>
      </c>
    </row>
    <row r="76" spans="1:20" s="15" customForma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Q76" s="72"/>
      <c r="S76" s="72"/>
    </row>
    <row r="77" spans="1:20" s="15" customFormat="1" x14ac:dyDescent="0.2">
      <c r="Q77" s="72"/>
      <c r="S77" s="72"/>
    </row>
    <row r="78" spans="1:20" s="15" customFormat="1" x14ac:dyDescent="0.2">
      <c r="Q78" s="72"/>
      <c r="S78" s="72"/>
    </row>
    <row r="79" spans="1:20" s="15" customFormat="1" x14ac:dyDescent="0.2">
      <c r="Q79" s="72"/>
      <c r="S79" s="72"/>
    </row>
    <row r="80" spans="1:20" s="15" customFormat="1" x14ac:dyDescent="0.2">
      <c r="Q80" s="72"/>
      <c r="S80" s="72"/>
    </row>
    <row r="81" spans="17:19" s="15" customFormat="1" x14ac:dyDescent="0.2">
      <c r="Q81" s="72"/>
      <c r="S81" s="72"/>
    </row>
    <row r="82" spans="17:19" s="15" customFormat="1" x14ac:dyDescent="0.2">
      <c r="Q82" s="72"/>
      <c r="S82" s="72"/>
    </row>
    <row r="83" spans="17:19" s="15" customFormat="1" x14ac:dyDescent="0.2">
      <c r="Q83" s="72"/>
      <c r="S83" s="72"/>
    </row>
    <row r="84" spans="17:19" s="15" customFormat="1" x14ac:dyDescent="0.2">
      <c r="Q84" s="72"/>
      <c r="S84" s="72"/>
    </row>
    <row r="85" spans="17:19" s="15" customFormat="1" x14ac:dyDescent="0.2">
      <c r="Q85" s="72"/>
      <c r="S85" s="72"/>
    </row>
    <row r="86" spans="17:19" s="15" customFormat="1" x14ac:dyDescent="0.2">
      <c r="Q86" s="72"/>
      <c r="S86" s="72"/>
    </row>
    <row r="87" spans="17:19" s="15" customFormat="1" x14ac:dyDescent="0.2">
      <c r="Q87" s="72"/>
      <c r="S87" s="72"/>
    </row>
    <row r="88" spans="17:19" s="15" customFormat="1" x14ac:dyDescent="0.2">
      <c r="Q88" s="72"/>
      <c r="S88" s="72"/>
    </row>
    <row r="89" spans="17:19" s="15" customFormat="1" x14ac:dyDescent="0.2">
      <c r="Q89" s="72"/>
      <c r="S89" s="72"/>
    </row>
    <row r="90" spans="17:19" s="15" customFormat="1" x14ac:dyDescent="0.2">
      <c r="Q90" s="72"/>
      <c r="S90" s="72"/>
    </row>
    <row r="91" spans="17:19" s="15" customFormat="1" x14ac:dyDescent="0.2">
      <c r="Q91" s="72"/>
      <c r="S91" s="72"/>
    </row>
    <row r="92" spans="17:19" s="15" customFormat="1" x14ac:dyDescent="0.2">
      <c r="Q92" s="72"/>
      <c r="S92" s="72"/>
    </row>
    <row r="93" spans="17:19" s="15" customFormat="1" x14ac:dyDescent="0.2">
      <c r="Q93" s="72"/>
      <c r="S93" s="72"/>
    </row>
    <row r="94" spans="17:19" s="15" customFormat="1" x14ac:dyDescent="0.2">
      <c r="Q94" s="72"/>
      <c r="S94" s="72"/>
    </row>
    <row r="95" spans="17:19" s="15" customFormat="1" x14ac:dyDescent="0.2">
      <c r="Q95" s="72"/>
      <c r="S95" s="72"/>
    </row>
    <row r="96" spans="17:19" s="15" customFormat="1" x14ac:dyDescent="0.2">
      <c r="Q96" s="72"/>
      <c r="S96" s="72"/>
    </row>
    <row r="97" spans="1:20" s="15" customFormat="1" x14ac:dyDescent="0.2">
      <c r="Q97" s="72"/>
      <c r="S97" s="72"/>
    </row>
    <row r="99" spans="1:20" s="15" customFormat="1" ht="15.75" x14ac:dyDescent="0.25">
      <c r="A99" s="16" t="s">
        <v>63</v>
      </c>
      <c r="B99" s="16"/>
      <c r="C99" s="16"/>
      <c r="Q99" s="72"/>
      <c r="S99" s="72"/>
    </row>
    <row r="100" spans="1:20" s="15" customFormat="1" ht="15.75" x14ac:dyDescent="0.25">
      <c r="P100" s="4"/>
      <c r="Q100" s="72"/>
      <c r="S100" s="72"/>
    </row>
    <row r="101" spans="1:20" s="15" customFormat="1" ht="15.75" x14ac:dyDescent="0.25">
      <c r="B101" s="3" t="s">
        <v>0</v>
      </c>
      <c r="C101" s="3" t="s">
        <v>1</v>
      </c>
      <c r="D101" s="3" t="s">
        <v>2</v>
      </c>
      <c r="E101" s="3" t="s">
        <v>3</v>
      </c>
      <c r="F101" s="3" t="s">
        <v>4</v>
      </c>
      <c r="G101" s="3" t="s">
        <v>5</v>
      </c>
      <c r="H101" s="3" t="s">
        <v>6</v>
      </c>
      <c r="I101" s="4" t="s">
        <v>13</v>
      </c>
      <c r="J101" s="4" t="s">
        <v>14</v>
      </c>
      <c r="K101" s="4" t="s">
        <v>15</v>
      </c>
      <c r="L101" s="4" t="s">
        <v>18</v>
      </c>
      <c r="M101" s="76" t="s">
        <v>19</v>
      </c>
      <c r="N101" s="4" t="s">
        <v>27</v>
      </c>
      <c r="O101" s="4" t="s">
        <v>31</v>
      </c>
      <c r="P101" s="4" t="s">
        <v>54</v>
      </c>
      <c r="Q101" s="4" t="s">
        <v>58</v>
      </c>
      <c r="R101" s="4" t="s">
        <v>59</v>
      </c>
      <c r="S101" s="4" t="s">
        <v>60</v>
      </c>
      <c r="T101" s="4" t="s">
        <v>68</v>
      </c>
    </row>
    <row r="102" spans="1:20" s="15" customFormat="1" x14ac:dyDescent="0.2">
      <c r="A102" s="15" t="s">
        <v>28</v>
      </c>
      <c r="B102" s="6">
        <f>B67+B71</f>
        <v>801</v>
      </c>
      <c r="C102" s="6">
        <f t="shared" ref="C102:O102" si="44">C67+C71</f>
        <v>827</v>
      </c>
      <c r="D102" s="6">
        <f t="shared" si="44"/>
        <v>949</v>
      </c>
      <c r="E102" s="6">
        <f t="shared" si="44"/>
        <v>891</v>
      </c>
      <c r="F102" s="6">
        <f t="shared" si="44"/>
        <v>901</v>
      </c>
      <c r="G102" s="6">
        <f t="shared" si="44"/>
        <v>828</v>
      </c>
      <c r="H102" s="6">
        <f t="shared" si="44"/>
        <v>696</v>
      </c>
      <c r="I102" s="6">
        <f t="shared" si="44"/>
        <v>779</v>
      </c>
      <c r="J102" s="6">
        <f t="shared" si="44"/>
        <v>799</v>
      </c>
      <c r="K102" s="6">
        <f t="shared" si="44"/>
        <v>905</v>
      </c>
      <c r="L102" s="6">
        <f t="shared" si="44"/>
        <v>828</v>
      </c>
      <c r="M102" s="6">
        <f t="shared" si="44"/>
        <v>806</v>
      </c>
      <c r="N102" s="6">
        <f t="shared" si="44"/>
        <v>803</v>
      </c>
      <c r="O102" s="6">
        <f t="shared" si="44"/>
        <v>869</v>
      </c>
      <c r="P102" s="6">
        <f t="shared" ref="P102:R102" si="45">P67+P71</f>
        <v>855</v>
      </c>
      <c r="Q102" s="6">
        <f t="shared" ref="Q102" si="46">Q67+Q71</f>
        <v>882</v>
      </c>
      <c r="R102" s="6">
        <f t="shared" si="45"/>
        <v>798</v>
      </c>
      <c r="S102" s="6">
        <f t="shared" ref="S102:T102" si="47">S67+S71</f>
        <v>809</v>
      </c>
      <c r="T102" s="6">
        <f t="shared" si="47"/>
        <v>603</v>
      </c>
    </row>
    <row r="103" spans="1:20" s="15" customFormat="1" x14ac:dyDescent="0.2">
      <c r="A103" s="15" t="s">
        <v>29</v>
      </c>
      <c r="B103" s="6">
        <f>B68+B72</f>
        <v>800</v>
      </c>
      <c r="C103" s="6">
        <f t="shared" ref="C103:O103" si="48">C68+C72</f>
        <v>800</v>
      </c>
      <c r="D103" s="6">
        <f t="shared" si="48"/>
        <v>902</v>
      </c>
      <c r="E103" s="6">
        <f t="shared" si="48"/>
        <v>884</v>
      </c>
      <c r="F103" s="6">
        <f t="shared" si="48"/>
        <v>903</v>
      </c>
      <c r="G103" s="6">
        <f t="shared" si="48"/>
        <v>880</v>
      </c>
      <c r="H103" s="6">
        <f t="shared" si="48"/>
        <v>708</v>
      </c>
      <c r="I103" s="6">
        <f t="shared" si="48"/>
        <v>765</v>
      </c>
      <c r="J103" s="6">
        <f t="shared" si="48"/>
        <v>724</v>
      </c>
      <c r="K103" s="6">
        <f t="shared" si="48"/>
        <v>747</v>
      </c>
      <c r="L103" s="6">
        <f t="shared" si="48"/>
        <v>643</v>
      </c>
      <c r="M103" s="6">
        <f t="shared" si="48"/>
        <v>584</v>
      </c>
      <c r="N103" s="6">
        <f t="shared" si="48"/>
        <v>632</v>
      </c>
      <c r="O103" s="6">
        <f t="shared" si="48"/>
        <v>710</v>
      </c>
      <c r="P103" s="6">
        <f t="shared" ref="P103:R103" si="49">P68+P72</f>
        <v>709</v>
      </c>
      <c r="Q103" s="6">
        <f t="shared" ref="Q103" si="50">Q68+Q72</f>
        <v>719</v>
      </c>
      <c r="R103" s="6">
        <f t="shared" si="49"/>
        <v>704</v>
      </c>
      <c r="S103" s="6">
        <f t="shared" ref="S103:T103" si="51">S68+S72</f>
        <v>697</v>
      </c>
      <c r="T103" s="6">
        <f t="shared" si="51"/>
        <v>513</v>
      </c>
    </row>
    <row r="104" spans="1:20" s="15" customFormat="1" x14ac:dyDescent="0.2">
      <c r="A104" s="15" t="s">
        <v>30</v>
      </c>
      <c r="B104" s="6">
        <f>B69+B73</f>
        <v>466</v>
      </c>
      <c r="C104" s="6">
        <f t="shared" ref="C104:O104" si="52">C69+C73</f>
        <v>466</v>
      </c>
      <c r="D104" s="6">
        <f t="shared" si="52"/>
        <v>499</v>
      </c>
      <c r="E104" s="6">
        <f t="shared" si="52"/>
        <v>532</v>
      </c>
      <c r="F104" s="6">
        <f t="shared" si="52"/>
        <v>533</v>
      </c>
      <c r="G104" s="6">
        <f t="shared" si="52"/>
        <v>536</v>
      </c>
      <c r="H104" s="6">
        <f t="shared" si="52"/>
        <v>504</v>
      </c>
      <c r="I104" s="6">
        <f t="shared" si="52"/>
        <v>431</v>
      </c>
      <c r="J104" s="6">
        <f t="shared" si="52"/>
        <v>440</v>
      </c>
      <c r="K104" s="6">
        <f t="shared" si="52"/>
        <v>434</v>
      </c>
      <c r="L104" s="6">
        <f t="shared" si="52"/>
        <v>380</v>
      </c>
      <c r="M104" s="6">
        <f t="shared" si="52"/>
        <v>336</v>
      </c>
      <c r="N104" s="6">
        <f t="shared" si="52"/>
        <v>342</v>
      </c>
      <c r="O104" s="6">
        <f t="shared" si="52"/>
        <v>391</v>
      </c>
      <c r="P104" s="6">
        <f t="shared" ref="P104:R104" si="53">P69+P73</f>
        <v>410</v>
      </c>
      <c r="Q104" s="6">
        <f t="shared" ref="Q104" si="54">Q69+Q73</f>
        <v>439</v>
      </c>
      <c r="R104" s="6">
        <f t="shared" si="53"/>
        <v>423</v>
      </c>
      <c r="S104" s="6">
        <f t="shared" ref="S104:T104" si="55">S69+S73</f>
        <v>429</v>
      </c>
      <c r="T104" s="6">
        <f t="shared" si="55"/>
        <v>403</v>
      </c>
    </row>
    <row r="105" spans="1:20" s="15" customFormat="1" x14ac:dyDescent="0.2">
      <c r="A105" s="15" t="s">
        <v>32</v>
      </c>
      <c r="B105" s="6">
        <f>B70+B74</f>
        <v>195</v>
      </c>
      <c r="C105" s="6">
        <f t="shared" ref="C105:O105" si="56">C70+C74</f>
        <v>184</v>
      </c>
      <c r="D105" s="6">
        <f t="shared" si="56"/>
        <v>210</v>
      </c>
      <c r="E105" s="6">
        <f t="shared" si="56"/>
        <v>210</v>
      </c>
      <c r="F105" s="6">
        <f t="shared" si="56"/>
        <v>246</v>
      </c>
      <c r="G105" s="6">
        <f t="shared" si="56"/>
        <v>258</v>
      </c>
      <c r="H105" s="6">
        <f t="shared" si="56"/>
        <v>349</v>
      </c>
      <c r="I105" s="6">
        <f t="shared" si="56"/>
        <v>294</v>
      </c>
      <c r="J105" s="6">
        <f t="shared" si="56"/>
        <v>302</v>
      </c>
      <c r="K105" s="6">
        <f t="shared" si="56"/>
        <v>260</v>
      </c>
      <c r="L105" s="6">
        <f t="shared" si="56"/>
        <v>283</v>
      </c>
      <c r="M105" s="6">
        <f t="shared" si="56"/>
        <v>217</v>
      </c>
      <c r="N105" s="6">
        <f t="shared" si="56"/>
        <v>221</v>
      </c>
      <c r="O105" s="6">
        <f t="shared" si="56"/>
        <v>198</v>
      </c>
      <c r="P105" s="6">
        <f t="shared" ref="P105:R105" si="57">P70+P74</f>
        <v>203</v>
      </c>
      <c r="Q105" s="6">
        <f t="shared" ref="Q105" si="58">Q70+Q74</f>
        <v>200</v>
      </c>
      <c r="R105" s="6">
        <f t="shared" si="57"/>
        <v>203</v>
      </c>
      <c r="S105" s="6">
        <f t="shared" ref="S105:T105" si="59">S70+S74</f>
        <v>220</v>
      </c>
      <c r="T105" s="6">
        <f t="shared" si="59"/>
        <v>226</v>
      </c>
    </row>
    <row r="106" spans="1:20" s="15" customFormat="1" x14ac:dyDescent="0.2">
      <c r="B106" s="2">
        <f t="shared" ref="B106:O106" si="60">SUM(B102:B105)</f>
        <v>2262</v>
      </c>
      <c r="C106" s="2">
        <f t="shared" si="60"/>
        <v>2277</v>
      </c>
      <c r="D106" s="2">
        <f t="shared" si="60"/>
        <v>2560</v>
      </c>
      <c r="E106" s="2">
        <f t="shared" si="60"/>
        <v>2517</v>
      </c>
      <c r="F106" s="2">
        <f t="shared" si="60"/>
        <v>2583</v>
      </c>
      <c r="G106" s="2">
        <f t="shared" si="60"/>
        <v>2502</v>
      </c>
      <c r="H106" s="2">
        <f t="shared" si="60"/>
        <v>2257</v>
      </c>
      <c r="I106" s="2">
        <f t="shared" si="60"/>
        <v>2269</v>
      </c>
      <c r="J106" s="2">
        <f t="shared" si="60"/>
        <v>2265</v>
      </c>
      <c r="K106" s="2">
        <f t="shared" si="60"/>
        <v>2346</v>
      </c>
      <c r="L106" s="2">
        <f t="shared" si="60"/>
        <v>2134</v>
      </c>
      <c r="M106" s="2">
        <f t="shared" si="60"/>
        <v>1943</v>
      </c>
      <c r="N106" s="2">
        <f t="shared" si="60"/>
        <v>1998</v>
      </c>
      <c r="O106" s="2">
        <f t="shared" si="60"/>
        <v>2168</v>
      </c>
      <c r="P106" s="2">
        <f t="shared" ref="P106:T106" si="61">SUM(P102:P105)</f>
        <v>2177</v>
      </c>
      <c r="Q106" s="2">
        <f t="shared" ref="Q106" si="62">SUM(Q102:Q105)</f>
        <v>2240</v>
      </c>
      <c r="R106" s="2">
        <f t="shared" si="61"/>
        <v>2128</v>
      </c>
      <c r="S106" s="2">
        <f t="shared" ref="S106" si="63">SUM(S102:S105)</f>
        <v>2155</v>
      </c>
      <c r="T106" s="2">
        <f t="shared" si="61"/>
        <v>1745</v>
      </c>
    </row>
    <row r="107" spans="1:20" s="15" customForma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Q107" s="72"/>
      <c r="S107" s="72"/>
    </row>
    <row r="108" spans="1:20" s="15" customFormat="1" x14ac:dyDescent="0.2">
      <c r="Q108" s="72"/>
      <c r="S108" s="72"/>
    </row>
    <row r="109" spans="1:20" s="15" customFormat="1" x14ac:dyDescent="0.2">
      <c r="Q109" s="72"/>
      <c r="S109" s="72"/>
    </row>
    <row r="110" spans="1:20" s="15" customFormat="1" x14ac:dyDescent="0.2">
      <c r="Q110" s="72"/>
      <c r="S110" s="72"/>
    </row>
    <row r="111" spans="1:20" s="15" customFormat="1" x14ac:dyDescent="0.2">
      <c r="Q111" s="72"/>
      <c r="S111" s="72"/>
    </row>
    <row r="112" spans="1:20" s="15" customFormat="1" x14ac:dyDescent="0.2">
      <c r="Q112" s="72"/>
      <c r="S112" s="72"/>
    </row>
    <row r="113" spans="17:19" s="15" customFormat="1" x14ac:dyDescent="0.2">
      <c r="Q113" s="72"/>
      <c r="S113" s="72"/>
    </row>
    <row r="114" spans="17:19" s="15" customFormat="1" x14ac:dyDescent="0.2">
      <c r="Q114" s="72"/>
      <c r="S114" s="72"/>
    </row>
    <row r="115" spans="17:19" s="15" customFormat="1" x14ac:dyDescent="0.2">
      <c r="Q115" s="72"/>
      <c r="S115" s="72"/>
    </row>
    <row r="116" spans="17:19" s="15" customFormat="1" x14ac:dyDescent="0.2">
      <c r="Q116" s="72"/>
      <c r="S116" s="72"/>
    </row>
    <row r="117" spans="17:19" s="15" customFormat="1" x14ac:dyDescent="0.2">
      <c r="Q117" s="72"/>
      <c r="S117" s="72"/>
    </row>
    <row r="118" spans="17:19" s="15" customFormat="1" x14ac:dyDescent="0.2">
      <c r="Q118" s="72"/>
      <c r="S118" s="72"/>
    </row>
    <row r="119" spans="17:19" s="15" customFormat="1" x14ac:dyDescent="0.2">
      <c r="Q119" s="72"/>
      <c r="S119" s="72"/>
    </row>
    <row r="120" spans="17:19" s="15" customFormat="1" x14ac:dyDescent="0.2">
      <c r="Q120" s="72"/>
      <c r="S120" s="72"/>
    </row>
    <row r="121" spans="17:19" s="15" customFormat="1" x14ac:dyDescent="0.2">
      <c r="Q121" s="72"/>
      <c r="S121" s="72"/>
    </row>
    <row r="122" spans="17:19" s="15" customFormat="1" x14ac:dyDescent="0.2">
      <c r="Q122" s="72"/>
      <c r="S122" s="72"/>
    </row>
    <row r="123" spans="17:19" s="15" customFormat="1" x14ac:dyDescent="0.2">
      <c r="Q123" s="72"/>
      <c r="S123" s="72"/>
    </row>
    <row r="124" spans="17:19" s="15" customFormat="1" x14ac:dyDescent="0.2">
      <c r="Q124" s="72"/>
      <c r="S124" s="72"/>
    </row>
    <row r="125" spans="17:19" s="15" customFormat="1" x14ac:dyDescent="0.2">
      <c r="Q125" s="72"/>
      <c r="S125" s="72"/>
    </row>
    <row r="126" spans="17:19" s="15" customFormat="1" x14ac:dyDescent="0.2">
      <c r="Q126" s="72"/>
      <c r="S126" s="72"/>
    </row>
    <row r="127" spans="17:19" s="15" customFormat="1" x14ac:dyDescent="0.2">
      <c r="Q127" s="72"/>
      <c r="S127" s="72"/>
    </row>
    <row r="128" spans="17:19" s="15" customFormat="1" x14ac:dyDescent="0.2">
      <c r="Q128" s="72"/>
      <c r="S128" s="72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workbookViewId="0">
      <selection activeCell="T6" sqref="T6"/>
    </sheetView>
  </sheetViews>
  <sheetFormatPr defaultRowHeight="12.75" x14ac:dyDescent="0.2"/>
  <cols>
    <col min="1" max="1" width="16.85546875" customWidth="1"/>
    <col min="17" max="17" width="9.140625" style="72"/>
    <col min="19" max="20" width="9.140625" style="72"/>
  </cols>
  <sheetData>
    <row r="1" spans="1:20" ht="15.75" x14ac:dyDescent="0.25">
      <c r="A1" s="1" t="s">
        <v>64</v>
      </c>
      <c r="B1" s="1"/>
      <c r="C1" s="1"/>
    </row>
    <row r="3" spans="1:20" s="3" customFormat="1" ht="15.75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13</v>
      </c>
      <c r="J3" s="4" t="s">
        <v>14</v>
      </c>
      <c r="K3" s="4" t="s">
        <v>15</v>
      </c>
      <c r="L3" s="4" t="s">
        <v>18</v>
      </c>
      <c r="M3" s="4" t="s">
        <v>19</v>
      </c>
      <c r="N3" s="4" t="s">
        <v>27</v>
      </c>
      <c r="O3" s="4" t="s">
        <v>31</v>
      </c>
      <c r="P3" s="4" t="s">
        <v>54</v>
      </c>
      <c r="Q3" s="4" t="s">
        <v>58</v>
      </c>
      <c r="R3" s="4" t="s">
        <v>59</v>
      </c>
      <c r="S3" s="4" t="s">
        <v>60</v>
      </c>
      <c r="T3" s="4" t="s">
        <v>68</v>
      </c>
    </row>
    <row r="4" spans="1:20" x14ac:dyDescent="0.2">
      <c r="A4" t="s">
        <v>20</v>
      </c>
      <c r="B4" s="2">
        <f>'LVC-USM-YJ 02-20'!B5</f>
        <v>433</v>
      </c>
      <c r="C4" s="2">
        <f>'LVC-USM-YJ 02-20'!C5</f>
        <v>415</v>
      </c>
      <c r="D4" s="2">
        <f>'LVC-USM-YJ 02-20'!D5</f>
        <v>504</v>
      </c>
      <c r="E4" s="2">
        <f>'LVC-USM-YJ 02-20'!E5</f>
        <v>478</v>
      </c>
      <c r="F4" s="2">
        <f>'LVC-USM-YJ 02-20'!F5</f>
        <v>459</v>
      </c>
      <c r="G4" s="2">
        <f>'LVC-USM-YJ 02-20'!G5</f>
        <v>413</v>
      </c>
      <c r="H4" s="2">
        <f>'LVC-USM-YJ 02-20'!H5</f>
        <v>356</v>
      </c>
      <c r="I4" s="2">
        <f>'LVC-USM-YJ 02-20'!I5</f>
        <v>414</v>
      </c>
      <c r="J4" s="2">
        <f>'LVC-USM-YJ 02-20'!J5</f>
        <v>431</v>
      </c>
      <c r="K4" s="2">
        <f>'LVC-USM-YJ 02-20'!K5</f>
        <v>488</v>
      </c>
      <c r="L4" s="2">
        <f>'LVC-USM-YJ 02-20'!L5</f>
        <v>430</v>
      </c>
      <c r="M4" s="2">
        <f>'LVC-USM-YJ 02-20'!M5</f>
        <v>419</v>
      </c>
      <c r="N4" s="2">
        <f>'LVC-USM-YJ 02-20'!N5</f>
        <v>420</v>
      </c>
      <c r="O4" s="2">
        <f>'LVC-USM-YJ 02-20'!O5</f>
        <v>453</v>
      </c>
      <c r="P4" s="2">
        <f>'LVC-USM-YJ 02-20'!P5</f>
        <v>459</v>
      </c>
      <c r="Q4" s="2">
        <f>'LVC-USM-YJ 02-20'!Q5</f>
        <v>476</v>
      </c>
      <c r="R4" s="2">
        <f>'LVC-USM-YJ 02-20'!R5</f>
        <v>428</v>
      </c>
      <c r="S4" s="2">
        <f>'LVC-USM-YJ 02-20'!S5</f>
        <v>452</v>
      </c>
      <c r="T4" s="2">
        <f>'LVC-USM-YJ 02-20'!T5</f>
        <v>325</v>
      </c>
    </row>
    <row r="5" spans="1:20" x14ac:dyDescent="0.2">
      <c r="A5" t="s">
        <v>21</v>
      </c>
      <c r="B5" s="2">
        <f>'LVC-USM-YJ 02-20'!B6</f>
        <v>393</v>
      </c>
      <c r="C5" s="2">
        <f>'LVC-USM-YJ 02-20'!C6</f>
        <v>393</v>
      </c>
      <c r="D5" s="2">
        <f>'LVC-USM-YJ 02-20'!D6</f>
        <v>491</v>
      </c>
      <c r="E5" s="2">
        <f>'LVC-USM-YJ 02-20'!E6</f>
        <v>466</v>
      </c>
      <c r="F5" s="2">
        <f>'LVC-USM-YJ 02-20'!F6</f>
        <v>505</v>
      </c>
      <c r="G5" s="2">
        <f>'LVC-USM-YJ 02-20'!G6</f>
        <v>472</v>
      </c>
      <c r="H5" s="2">
        <f>'LVC-USM-YJ 02-20'!H6</f>
        <v>370</v>
      </c>
      <c r="I5" s="2">
        <f>'LVC-USM-YJ 02-20'!I6</f>
        <v>384</v>
      </c>
      <c r="J5" s="2">
        <f>'LVC-USM-YJ 02-20'!J6</f>
        <v>373</v>
      </c>
      <c r="K5" s="2">
        <f>'LVC-USM-YJ 02-20'!K6</f>
        <v>424</v>
      </c>
      <c r="L5" s="2">
        <f>'LVC-USM-YJ 02-20'!L6</f>
        <v>372</v>
      </c>
      <c r="M5" s="2">
        <f>'LVC-USM-YJ 02-20'!M6</f>
        <v>344</v>
      </c>
      <c r="N5" s="2">
        <f>'LVC-USM-YJ 02-20'!N6</f>
        <v>354</v>
      </c>
      <c r="O5" s="2">
        <f>'LVC-USM-YJ 02-20'!O6</f>
        <v>365</v>
      </c>
      <c r="P5" s="2">
        <f>'LVC-USM-YJ 02-20'!P6</f>
        <v>386</v>
      </c>
      <c r="Q5" s="2">
        <f>'LVC-USM-YJ 02-20'!Q6</f>
        <v>376</v>
      </c>
      <c r="R5" s="2">
        <f>'LVC-USM-YJ 02-20'!R6</f>
        <v>391</v>
      </c>
      <c r="S5" s="2">
        <f>'LVC-USM-YJ 02-20'!S6</f>
        <v>387</v>
      </c>
      <c r="T5" s="2">
        <f>'LVC-USM-YJ 02-20'!T6</f>
        <v>286</v>
      </c>
    </row>
    <row r="6" spans="1:20" x14ac:dyDescent="0.2">
      <c r="A6" t="s">
        <v>22</v>
      </c>
      <c r="B6" s="2">
        <f>'LVC-USM-YJ 02-20'!B7</f>
        <v>238</v>
      </c>
      <c r="C6" s="2">
        <f>'LVC-USM-YJ 02-20'!C7</f>
        <v>238</v>
      </c>
      <c r="D6" s="2">
        <f>'LVC-USM-YJ 02-20'!D7</f>
        <v>237</v>
      </c>
      <c r="E6" s="2">
        <f>'LVC-USM-YJ 02-20'!E7</f>
        <v>268</v>
      </c>
      <c r="F6" s="2">
        <f>'LVC-USM-YJ 02-20'!F7</f>
        <v>290</v>
      </c>
      <c r="G6" s="2">
        <f>'LVC-USM-YJ 02-20'!G7</f>
        <v>277</v>
      </c>
      <c r="H6" s="2">
        <f>'LVC-USM-YJ 02-20'!H7</f>
        <v>269</v>
      </c>
      <c r="I6" s="2">
        <f>'LVC-USM-YJ 02-20'!I7</f>
        <v>225</v>
      </c>
      <c r="J6" s="2">
        <f>'LVC-USM-YJ 02-20'!J7</f>
        <v>236</v>
      </c>
      <c r="K6" s="2">
        <f>'LVC-USM-YJ 02-20'!K7</f>
        <v>235</v>
      </c>
      <c r="L6" s="2">
        <f>'LVC-USM-YJ 02-20'!L7</f>
        <v>205</v>
      </c>
      <c r="M6" s="2">
        <f>'LVC-USM-YJ 02-20'!M7</f>
        <v>176</v>
      </c>
      <c r="N6" s="2">
        <f>'LVC-USM-YJ 02-20'!N7</f>
        <v>191</v>
      </c>
      <c r="O6" s="2">
        <f>'LVC-USM-YJ 02-20'!O7</f>
        <v>230</v>
      </c>
      <c r="P6" s="2">
        <f>'LVC-USM-YJ 02-20'!P7</f>
        <v>218</v>
      </c>
      <c r="Q6" s="2">
        <f>'LVC-USM-YJ 02-20'!Q7</f>
        <v>239</v>
      </c>
      <c r="R6" s="2">
        <f>'LVC-USM-YJ 02-20'!R7</f>
        <v>215</v>
      </c>
      <c r="S6" s="2">
        <f>'LVC-USM-YJ 02-20'!S7</f>
        <v>213</v>
      </c>
      <c r="T6" s="2">
        <f>'LVC-USM-YJ 02-20'!T7</f>
        <v>221</v>
      </c>
    </row>
    <row r="7" spans="1:20" hidden="1" x14ac:dyDescent="0.2">
      <c r="A7" t="s">
        <v>16</v>
      </c>
      <c r="B7" s="2">
        <v>99</v>
      </c>
      <c r="C7" s="2">
        <v>93</v>
      </c>
      <c r="D7" s="2">
        <v>111</v>
      </c>
      <c r="E7" s="2">
        <v>116</v>
      </c>
      <c r="F7" s="2">
        <v>135</v>
      </c>
      <c r="G7" s="2">
        <v>134</v>
      </c>
      <c r="H7" s="2">
        <v>163</v>
      </c>
      <c r="I7" s="2">
        <v>140</v>
      </c>
      <c r="J7" s="2">
        <v>160</v>
      </c>
      <c r="K7" s="2">
        <v>125</v>
      </c>
      <c r="L7" s="2">
        <v>159</v>
      </c>
      <c r="M7" s="2">
        <v>124</v>
      </c>
    </row>
    <row r="8" spans="1:20" hidden="1" x14ac:dyDescent="0.2">
      <c r="B8" s="2">
        <f>SUM(B4:B7)</f>
        <v>1163</v>
      </c>
      <c r="C8" s="2">
        <f t="shared" ref="C8:L8" si="0">SUM(C4:C7)</f>
        <v>1139</v>
      </c>
      <c r="D8" s="2">
        <f t="shared" si="0"/>
        <v>1343</v>
      </c>
      <c r="E8" s="2">
        <f t="shared" si="0"/>
        <v>1328</v>
      </c>
      <c r="F8" s="2">
        <f t="shared" si="0"/>
        <v>1389</v>
      </c>
      <c r="G8" s="2">
        <f t="shared" si="0"/>
        <v>1296</v>
      </c>
      <c r="H8" s="2">
        <f t="shared" si="0"/>
        <v>1158</v>
      </c>
      <c r="I8" s="2">
        <f t="shared" si="0"/>
        <v>1163</v>
      </c>
      <c r="J8" s="2">
        <f t="shared" si="0"/>
        <v>1200</v>
      </c>
      <c r="K8" s="2">
        <f t="shared" si="0"/>
        <v>1272</v>
      </c>
      <c r="L8" s="2">
        <f t="shared" si="0"/>
        <v>1166</v>
      </c>
      <c r="M8" s="2">
        <f>SUM(M4:M7)</f>
        <v>1063</v>
      </c>
    </row>
    <row r="25" spans="2:8" x14ac:dyDescent="0.2">
      <c r="H25" s="5"/>
    </row>
    <row r="26" spans="2:8" x14ac:dyDescent="0.2">
      <c r="H26" s="5"/>
    </row>
    <row r="27" spans="2:8" x14ac:dyDescent="0.2">
      <c r="B27" s="5"/>
      <c r="C27" s="5"/>
      <c r="D27" s="5"/>
      <c r="E27" s="5"/>
      <c r="F27" s="5"/>
      <c r="G27" s="5"/>
      <c r="H27" s="5"/>
    </row>
    <row r="38" spans="1:20" ht="15.75" x14ac:dyDescent="0.25">
      <c r="A38" s="1" t="s">
        <v>65</v>
      </c>
      <c r="B38" s="1"/>
      <c r="C38" s="1"/>
    </row>
    <row r="40" spans="1:20" ht="15.75" x14ac:dyDescent="0.25">
      <c r="B40" s="3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4" t="s">
        <v>13</v>
      </c>
      <c r="J40" s="4" t="s">
        <v>14</v>
      </c>
      <c r="K40" s="4" t="s">
        <v>15</v>
      </c>
      <c r="L40" s="4" t="s">
        <v>18</v>
      </c>
      <c r="M40" s="4" t="s">
        <v>19</v>
      </c>
      <c r="N40" s="4" t="s">
        <v>27</v>
      </c>
      <c r="O40" s="4" t="s">
        <v>31</v>
      </c>
      <c r="P40" s="4" t="s">
        <v>54</v>
      </c>
      <c r="Q40" s="4" t="s">
        <v>58</v>
      </c>
      <c r="R40" s="4" t="s">
        <v>59</v>
      </c>
      <c r="S40" s="4" t="s">
        <v>60</v>
      </c>
      <c r="T40" s="4" t="s">
        <v>68</v>
      </c>
    </row>
    <row r="41" spans="1:20" x14ac:dyDescent="0.2">
      <c r="A41" t="s">
        <v>23</v>
      </c>
      <c r="B41" s="6">
        <f>'LVC-USM-YJ 02-20'!B36</f>
        <v>368</v>
      </c>
      <c r="C41" s="6">
        <f>'LVC-USM-YJ 02-20'!C36</f>
        <v>412</v>
      </c>
      <c r="D41" s="6">
        <f>'LVC-USM-YJ 02-20'!D36</f>
        <v>445</v>
      </c>
      <c r="E41" s="6">
        <f>'LVC-USM-YJ 02-20'!E36</f>
        <v>413</v>
      </c>
      <c r="F41" s="6">
        <f>'LVC-USM-YJ 02-20'!F36</f>
        <v>442</v>
      </c>
      <c r="G41" s="6">
        <f>'LVC-USM-YJ 02-20'!G36</f>
        <v>415</v>
      </c>
      <c r="H41" s="6">
        <f>'LVC-USM-YJ 02-20'!H36</f>
        <v>340</v>
      </c>
      <c r="I41" s="6">
        <f>'LVC-USM-YJ 02-20'!I36</f>
        <v>365</v>
      </c>
      <c r="J41" s="6">
        <f>'LVC-USM-YJ 02-20'!J36</f>
        <v>368</v>
      </c>
      <c r="K41" s="6">
        <f>'LVC-USM-YJ 02-20'!K36</f>
        <v>417</v>
      </c>
      <c r="L41" s="6">
        <f>'LVC-USM-YJ 02-20'!L36</f>
        <v>398</v>
      </c>
      <c r="M41" s="6">
        <f>'LVC-USM-YJ 02-20'!M36</f>
        <v>387</v>
      </c>
      <c r="N41" s="6">
        <f>'LVC-USM-YJ 02-20'!N36</f>
        <v>383</v>
      </c>
      <c r="O41" s="6">
        <f>'LVC-USM-YJ 02-20'!O36</f>
        <v>416</v>
      </c>
      <c r="P41" s="6">
        <f>'LVC-USM-YJ 02-20'!P36</f>
        <v>396</v>
      </c>
      <c r="Q41" s="6">
        <f>'LVC-USM-YJ 02-20'!Q36</f>
        <v>406</v>
      </c>
      <c r="R41" s="6">
        <f>'LVC-USM-YJ 02-20'!R36</f>
        <v>370</v>
      </c>
      <c r="S41" s="6">
        <f>'LVC-USM-YJ 02-20'!S36</f>
        <v>357</v>
      </c>
      <c r="T41" s="6">
        <f>'LVC-USM-YJ 02-20'!T36</f>
        <v>278</v>
      </c>
    </row>
    <row r="42" spans="1:20" x14ac:dyDescent="0.2">
      <c r="A42" t="s">
        <v>24</v>
      </c>
      <c r="B42" s="6">
        <f>'LVC-USM-YJ 02-20'!B37</f>
        <v>407</v>
      </c>
      <c r="C42" s="6">
        <f>'LVC-USM-YJ 02-20'!C37</f>
        <v>407</v>
      </c>
      <c r="D42" s="6">
        <f>'LVC-USM-YJ 02-20'!D37</f>
        <v>411</v>
      </c>
      <c r="E42" s="6">
        <f>'LVC-USM-YJ 02-20'!E37</f>
        <v>418</v>
      </c>
      <c r="F42" s="6">
        <f>'LVC-USM-YJ 02-20'!F37</f>
        <v>398</v>
      </c>
      <c r="G42" s="6">
        <f>'LVC-USM-YJ 02-20'!G37</f>
        <v>408</v>
      </c>
      <c r="H42" s="6">
        <f>'LVC-USM-YJ 02-20'!H37</f>
        <v>338</v>
      </c>
      <c r="I42" s="6">
        <f>'LVC-USM-YJ 02-20'!I37</f>
        <v>381</v>
      </c>
      <c r="J42" s="6">
        <f>'LVC-USM-YJ 02-20'!J37</f>
        <v>351</v>
      </c>
      <c r="K42" s="6">
        <f>'LVC-USM-YJ 02-20'!K37</f>
        <v>323</v>
      </c>
      <c r="L42" s="6">
        <f>'LVC-USM-YJ 02-20'!L37</f>
        <v>271</v>
      </c>
      <c r="M42" s="6">
        <f>'LVC-USM-YJ 02-20'!M37</f>
        <v>240</v>
      </c>
      <c r="N42" s="6">
        <f>'LVC-USM-YJ 02-20'!N37</f>
        <v>278</v>
      </c>
      <c r="O42" s="6">
        <f>'LVC-USM-YJ 02-20'!O37</f>
        <v>345</v>
      </c>
      <c r="P42" s="6">
        <f>'LVC-USM-YJ 02-20'!P37</f>
        <v>323</v>
      </c>
      <c r="Q42" s="6">
        <f>'LVC-USM-YJ 02-20'!Q37</f>
        <v>343</v>
      </c>
      <c r="R42" s="6">
        <f>'LVC-USM-YJ 02-20'!R37</f>
        <v>313</v>
      </c>
      <c r="S42" s="6">
        <f>'LVC-USM-YJ 02-20'!S37</f>
        <v>310</v>
      </c>
      <c r="T42" s="6">
        <f>'LVC-USM-YJ 02-20'!T37</f>
        <v>227</v>
      </c>
    </row>
    <row r="43" spans="1:20" x14ac:dyDescent="0.2">
      <c r="A43" t="s">
        <v>25</v>
      </c>
      <c r="B43" s="6">
        <f>'LVC-USM-YJ 02-20'!B38</f>
        <v>228</v>
      </c>
      <c r="C43" s="6">
        <f>'LVC-USM-YJ 02-20'!C38</f>
        <v>228</v>
      </c>
      <c r="D43" s="6">
        <f>'LVC-USM-YJ 02-20'!D38</f>
        <v>262</v>
      </c>
      <c r="E43" s="6">
        <f>'LVC-USM-YJ 02-20'!E38</f>
        <v>264</v>
      </c>
      <c r="F43" s="6">
        <f>'LVC-USM-YJ 02-20'!F38</f>
        <v>243</v>
      </c>
      <c r="G43" s="6">
        <f>'LVC-USM-YJ 02-20'!G38</f>
        <v>259</v>
      </c>
      <c r="H43" s="6">
        <f>'LVC-USM-YJ 02-20'!H38</f>
        <v>235</v>
      </c>
      <c r="I43" s="6">
        <f>'LVC-USM-YJ 02-20'!I38</f>
        <v>206</v>
      </c>
      <c r="J43" s="6">
        <f>'LVC-USM-YJ 02-20'!J38</f>
        <v>204</v>
      </c>
      <c r="K43" s="6">
        <f>'LVC-USM-YJ 02-20'!K38</f>
        <v>199</v>
      </c>
      <c r="L43" s="6">
        <f>'LVC-USM-YJ 02-20'!L38</f>
        <v>175</v>
      </c>
      <c r="M43" s="6">
        <f>'LVC-USM-YJ 02-20'!M38</f>
        <v>160</v>
      </c>
      <c r="N43" s="6">
        <f>'LVC-USM-YJ 02-20'!N38</f>
        <v>151</v>
      </c>
      <c r="O43" s="6">
        <f>'LVC-USM-YJ 02-20'!O38</f>
        <v>161</v>
      </c>
      <c r="P43" s="6">
        <f>'LVC-USM-YJ 02-20'!P38</f>
        <v>192</v>
      </c>
      <c r="Q43" s="6">
        <f>'LVC-USM-YJ 02-20'!Q38</f>
        <v>200</v>
      </c>
      <c r="R43" s="6">
        <f>'LVC-USM-YJ 02-20'!R38</f>
        <v>208</v>
      </c>
      <c r="S43" s="6">
        <f>'LVC-USM-YJ 02-20'!S38</f>
        <v>216</v>
      </c>
      <c r="T43" s="6">
        <f>'LVC-USM-YJ 02-20'!T38</f>
        <v>182</v>
      </c>
    </row>
    <row r="44" spans="1:20" hidden="1" x14ac:dyDescent="0.2">
      <c r="A44" t="s">
        <v>17</v>
      </c>
      <c r="B44" s="6">
        <v>96</v>
      </c>
      <c r="C44" s="6">
        <v>91</v>
      </c>
      <c r="D44" s="6">
        <v>99</v>
      </c>
      <c r="E44" s="6">
        <v>94</v>
      </c>
      <c r="F44" s="6">
        <v>111</v>
      </c>
      <c r="G44" s="6">
        <v>124</v>
      </c>
      <c r="H44" s="6">
        <v>186</v>
      </c>
      <c r="I44" s="6">
        <v>154</v>
      </c>
      <c r="J44" s="6">
        <v>142</v>
      </c>
      <c r="K44" s="6">
        <v>135</v>
      </c>
      <c r="L44" s="6">
        <v>124</v>
      </c>
      <c r="M44" s="6">
        <v>93</v>
      </c>
    </row>
    <row r="45" spans="1:20" hidden="1" x14ac:dyDescent="0.2">
      <c r="B45" s="2">
        <f t="shared" ref="B45:M45" si="1">SUM(B41:B44)</f>
        <v>1099</v>
      </c>
      <c r="C45" s="2">
        <f t="shared" si="1"/>
        <v>1138</v>
      </c>
      <c r="D45" s="2">
        <f t="shared" si="1"/>
        <v>1217</v>
      </c>
      <c r="E45" s="2">
        <f t="shared" si="1"/>
        <v>1189</v>
      </c>
      <c r="F45" s="2">
        <f t="shared" si="1"/>
        <v>1194</v>
      </c>
      <c r="G45" s="2">
        <f t="shared" si="1"/>
        <v>1206</v>
      </c>
      <c r="H45" s="2">
        <f t="shared" si="1"/>
        <v>1099</v>
      </c>
      <c r="I45" s="2">
        <f t="shared" si="1"/>
        <v>1106</v>
      </c>
      <c r="J45" s="2">
        <f t="shared" si="1"/>
        <v>1065</v>
      </c>
      <c r="K45" s="2">
        <f t="shared" si="1"/>
        <v>1074</v>
      </c>
      <c r="L45" s="2">
        <f t="shared" si="1"/>
        <v>968</v>
      </c>
      <c r="M45" s="2">
        <f t="shared" si="1"/>
        <v>880</v>
      </c>
    </row>
    <row r="46" spans="1:20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74" spans="1:20" s="15" customFormat="1" ht="15.75" x14ac:dyDescent="0.25">
      <c r="A74" s="16" t="s">
        <v>66</v>
      </c>
      <c r="B74" s="16"/>
      <c r="C74" s="16"/>
      <c r="Q74" s="72"/>
      <c r="S74" s="72"/>
      <c r="T74" s="72"/>
    </row>
    <row r="76" spans="1:20" ht="15.75" x14ac:dyDescent="0.25">
      <c r="A76" s="3"/>
      <c r="B76" s="4" t="s">
        <v>0</v>
      </c>
      <c r="C76" s="4" t="s">
        <v>1</v>
      </c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13</v>
      </c>
      <c r="J76" s="4" t="s">
        <v>14</v>
      </c>
      <c r="K76" s="4" t="s">
        <v>15</v>
      </c>
      <c r="L76" s="4" t="s">
        <v>18</v>
      </c>
      <c r="M76" s="4" t="s">
        <v>19</v>
      </c>
      <c r="N76" s="4" t="s">
        <v>27</v>
      </c>
      <c r="O76" s="4" t="s">
        <v>31</v>
      </c>
      <c r="P76" s="4" t="s">
        <v>54</v>
      </c>
      <c r="Q76" s="4" t="s">
        <v>58</v>
      </c>
      <c r="R76" s="4" t="s">
        <v>59</v>
      </c>
      <c r="S76" s="4" t="s">
        <v>60</v>
      </c>
      <c r="T76" s="4" t="s">
        <v>68</v>
      </c>
    </row>
    <row r="77" spans="1:20" x14ac:dyDescent="0.2">
      <c r="A77" t="s">
        <v>20</v>
      </c>
      <c r="B77" s="2">
        <f t="shared" ref="B77:N77" si="2">B4</f>
        <v>433</v>
      </c>
      <c r="C77" s="2">
        <f t="shared" si="2"/>
        <v>415</v>
      </c>
      <c r="D77" s="2">
        <f t="shared" si="2"/>
        <v>504</v>
      </c>
      <c r="E77" s="2">
        <f t="shared" si="2"/>
        <v>478</v>
      </c>
      <c r="F77" s="2">
        <f t="shared" si="2"/>
        <v>459</v>
      </c>
      <c r="G77" s="2">
        <f t="shared" si="2"/>
        <v>413</v>
      </c>
      <c r="H77" s="2">
        <f t="shared" si="2"/>
        <v>356</v>
      </c>
      <c r="I77" s="2">
        <f t="shared" si="2"/>
        <v>414</v>
      </c>
      <c r="J77" s="2">
        <f t="shared" si="2"/>
        <v>431</v>
      </c>
      <c r="K77" s="2">
        <f t="shared" si="2"/>
        <v>488</v>
      </c>
      <c r="L77" s="2">
        <f t="shared" si="2"/>
        <v>430</v>
      </c>
      <c r="M77" s="2">
        <f t="shared" si="2"/>
        <v>419</v>
      </c>
      <c r="N77" s="2">
        <f t="shared" si="2"/>
        <v>420</v>
      </c>
      <c r="O77" s="2">
        <f t="shared" ref="O77:P77" si="3">O4</f>
        <v>453</v>
      </c>
      <c r="P77" s="2">
        <f t="shared" si="3"/>
        <v>459</v>
      </c>
      <c r="Q77" s="2">
        <f t="shared" ref="Q77:R77" si="4">Q4</f>
        <v>476</v>
      </c>
      <c r="R77" s="2">
        <f t="shared" si="4"/>
        <v>428</v>
      </c>
      <c r="S77" s="2">
        <f t="shared" ref="S77:T77" si="5">S4</f>
        <v>452</v>
      </c>
      <c r="T77" s="2">
        <f t="shared" si="5"/>
        <v>325</v>
      </c>
    </row>
    <row r="78" spans="1:20" x14ac:dyDescent="0.2">
      <c r="A78" t="s">
        <v>21</v>
      </c>
      <c r="B78" s="2">
        <f t="shared" ref="B78:N78" si="6">B5</f>
        <v>393</v>
      </c>
      <c r="C78" s="2">
        <f t="shared" si="6"/>
        <v>393</v>
      </c>
      <c r="D78" s="2">
        <f t="shared" si="6"/>
        <v>491</v>
      </c>
      <c r="E78" s="2">
        <f t="shared" si="6"/>
        <v>466</v>
      </c>
      <c r="F78" s="2">
        <f t="shared" si="6"/>
        <v>505</v>
      </c>
      <c r="G78" s="2">
        <f t="shared" si="6"/>
        <v>472</v>
      </c>
      <c r="H78" s="2">
        <f t="shared" si="6"/>
        <v>370</v>
      </c>
      <c r="I78" s="2">
        <f t="shared" si="6"/>
        <v>384</v>
      </c>
      <c r="J78" s="2">
        <f t="shared" si="6"/>
        <v>373</v>
      </c>
      <c r="K78" s="2">
        <f t="shared" si="6"/>
        <v>424</v>
      </c>
      <c r="L78" s="2">
        <f t="shared" si="6"/>
        <v>372</v>
      </c>
      <c r="M78" s="2">
        <f t="shared" si="6"/>
        <v>344</v>
      </c>
      <c r="N78" s="2">
        <f t="shared" si="6"/>
        <v>354</v>
      </c>
      <c r="O78" s="2">
        <f t="shared" ref="O78:P78" si="7">O5</f>
        <v>365</v>
      </c>
      <c r="P78" s="2">
        <f t="shared" si="7"/>
        <v>386</v>
      </c>
      <c r="Q78" s="2">
        <f t="shared" ref="Q78:R78" si="8">Q5</f>
        <v>376</v>
      </c>
      <c r="R78" s="2">
        <f t="shared" si="8"/>
        <v>391</v>
      </c>
      <c r="S78" s="2">
        <f t="shared" ref="S78:T78" si="9">S5</f>
        <v>387</v>
      </c>
      <c r="T78" s="2">
        <f t="shared" si="9"/>
        <v>286</v>
      </c>
    </row>
    <row r="79" spans="1:20" x14ac:dyDescent="0.2">
      <c r="A79" t="s">
        <v>22</v>
      </c>
      <c r="B79" s="2">
        <f t="shared" ref="B79:N79" si="10">B6</f>
        <v>238</v>
      </c>
      <c r="C79" s="2">
        <f t="shared" si="10"/>
        <v>238</v>
      </c>
      <c r="D79" s="2">
        <f t="shared" si="10"/>
        <v>237</v>
      </c>
      <c r="E79" s="2">
        <f t="shared" si="10"/>
        <v>268</v>
      </c>
      <c r="F79" s="2">
        <f t="shared" si="10"/>
        <v>290</v>
      </c>
      <c r="G79" s="2">
        <f t="shared" si="10"/>
        <v>277</v>
      </c>
      <c r="H79" s="2">
        <f t="shared" si="10"/>
        <v>269</v>
      </c>
      <c r="I79" s="2">
        <f t="shared" si="10"/>
        <v>225</v>
      </c>
      <c r="J79" s="2">
        <f t="shared" si="10"/>
        <v>236</v>
      </c>
      <c r="K79" s="2">
        <f t="shared" si="10"/>
        <v>235</v>
      </c>
      <c r="L79" s="2">
        <f t="shared" si="10"/>
        <v>205</v>
      </c>
      <c r="M79" s="2">
        <f t="shared" si="10"/>
        <v>176</v>
      </c>
      <c r="N79" s="2">
        <f t="shared" si="10"/>
        <v>191</v>
      </c>
      <c r="O79" s="2">
        <f t="shared" ref="O79:P79" si="11">O6</f>
        <v>230</v>
      </c>
      <c r="P79" s="2">
        <f t="shared" si="11"/>
        <v>218</v>
      </c>
      <c r="Q79" s="2">
        <f t="shared" ref="Q79:R79" si="12">Q6</f>
        <v>239</v>
      </c>
      <c r="R79" s="2">
        <f t="shared" si="12"/>
        <v>215</v>
      </c>
      <c r="S79" s="2">
        <f t="shared" ref="S79:T79" si="13">S6</f>
        <v>213</v>
      </c>
      <c r="T79" s="2">
        <f t="shared" si="13"/>
        <v>221</v>
      </c>
    </row>
    <row r="80" spans="1:20" x14ac:dyDescent="0.2">
      <c r="A80" t="s">
        <v>23</v>
      </c>
      <c r="B80" s="6">
        <f t="shared" ref="B80:N80" si="14">B41</f>
        <v>368</v>
      </c>
      <c r="C80" s="6">
        <f t="shared" si="14"/>
        <v>412</v>
      </c>
      <c r="D80" s="6">
        <f t="shared" si="14"/>
        <v>445</v>
      </c>
      <c r="E80" s="6">
        <f t="shared" si="14"/>
        <v>413</v>
      </c>
      <c r="F80" s="6">
        <f t="shared" si="14"/>
        <v>442</v>
      </c>
      <c r="G80" s="6">
        <f t="shared" si="14"/>
        <v>415</v>
      </c>
      <c r="H80" s="6">
        <f t="shared" si="14"/>
        <v>340</v>
      </c>
      <c r="I80" s="6">
        <f t="shared" si="14"/>
        <v>365</v>
      </c>
      <c r="J80" s="6">
        <f t="shared" si="14"/>
        <v>368</v>
      </c>
      <c r="K80" s="6">
        <f t="shared" si="14"/>
        <v>417</v>
      </c>
      <c r="L80" s="6">
        <f t="shared" si="14"/>
        <v>398</v>
      </c>
      <c r="M80" s="6">
        <f t="shared" si="14"/>
        <v>387</v>
      </c>
      <c r="N80" s="6">
        <f t="shared" si="14"/>
        <v>383</v>
      </c>
      <c r="O80" s="6">
        <f t="shared" ref="O80:P80" si="15">O41</f>
        <v>416</v>
      </c>
      <c r="P80" s="6">
        <f t="shared" si="15"/>
        <v>396</v>
      </c>
      <c r="Q80" s="6">
        <f t="shared" ref="Q80:R80" si="16">Q41</f>
        <v>406</v>
      </c>
      <c r="R80" s="6">
        <f t="shared" si="16"/>
        <v>370</v>
      </c>
      <c r="S80" s="6">
        <f t="shared" ref="S80:T80" si="17">S41</f>
        <v>357</v>
      </c>
      <c r="T80" s="6">
        <f t="shared" si="17"/>
        <v>278</v>
      </c>
    </row>
    <row r="81" spans="1:20" x14ac:dyDescent="0.2">
      <c r="A81" t="s">
        <v>24</v>
      </c>
      <c r="B81" s="6">
        <f t="shared" ref="B81:N81" si="18">B42</f>
        <v>407</v>
      </c>
      <c r="C81" s="6">
        <f t="shared" si="18"/>
        <v>407</v>
      </c>
      <c r="D81" s="6">
        <f t="shared" si="18"/>
        <v>411</v>
      </c>
      <c r="E81" s="6">
        <f t="shared" si="18"/>
        <v>418</v>
      </c>
      <c r="F81" s="6">
        <f t="shared" si="18"/>
        <v>398</v>
      </c>
      <c r="G81" s="6">
        <f t="shared" si="18"/>
        <v>408</v>
      </c>
      <c r="H81" s="6">
        <f t="shared" si="18"/>
        <v>338</v>
      </c>
      <c r="I81" s="6">
        <f t="shared" si="18"/>
        <v>381</v>
      </c>
      <c r="J81" s="6">
        <f t="shared" si="18"/>
        <v>351</v>
      </c>
      <c r="K81" s="6">
        <f t="shared" si="18"/>
        <v>323</v>
      </c>
      <c r="L81" s="6">
        <f t="shared" si="18"/>
        <v>271</v>
      </c>
      <c r="M81" s="6">
        <f t="shared" si="18"/>
        <v>240</v>
      </c>
      <c r="N81" s="6">
        <f t="shared" si="18"/>
        <v>278</v>
      </c>
      <c r="O81" s="6">
        <f t="shared" ref="O81:P81" si="19">O42</f>
        <v>345</v>
      </c>
      <c r="P81" s="6">
        <f t="shared" si="19"/>
        <v>323</v>
      </c>
      <c r="Q81" s="6">
        <f t="shared" ref="Q81:R81" si="20">Q42</f>
        <v>343</v>
      </c>
      <c r="R81" s="6">
        <f t="shared" si="20"/>
        <v>313</v>
      </c>
      <c r="S81" s="6">
        <f t="shared" ref="S81:T81" si="21">S42</f>
        <v>310</v>
      </c>
      <c r="T81" s="6">
        <f t="shared" si="21"/>
        <v>227</v>
      </c>
    </row>
    <row r="82" spans="1:20" x14ac:dyDescent="0.2">
      <c r="A82" t="s">
        <v>25</v>
      </c>
      <c r="B82" s="6">
        <f t="shared" ref="B82:N82" si="22">B43</f>
        <v>228</v>
      </c>
      <c r="C82" s="6">
        <f t="shared" si="22"/>
        <v>228</v>
      </c>
      <c r="D82" s="6">
        <f t="shared" si="22"/>
        <v>262</v>
      </c>
      <c r="E82" s="6">
        <f t="shared" si="22"/>
        <v>264</v>
      </c>
      <c r="F82" s="6">
        <f t="shared" si="22"/>
        <v>243</v>
      </c>
      <c r="G82" s="6">
        <f t="shared" si="22"/>
        <v>259</v>
      </c>
      <c r="H82" s="6">
        <f t="shared" si="22"/>
        <v>235</v>
      </c>
      <c r="I82" s="6">
        <f t="shared" si="22"/>
        <v>206</v>
      </c>
      <c r="J82" s="6">
        <f t="shared" si="22"/>
        <v>204</v>
      </c>
      <c r="K82" s="6">
        <f t="shared" si="22"/>
        <v>199</v>
      </c>
      <c r="L82" s="6">
        <f t="shared" si="22"/>
        <v>175</v>
      </c>
      <c r="M82" s="6">
        <f t="shared" si="22"/>
        <v>160</v>
      </c>
      <c r="N82" s="6">
        <f t="shared" si="22"/>
        <v>151</v>
      </c>
      <c r="O82" s="6">
        <f t="shared" ref="O82:P82" si="23">O43</f>
        <v>161</v>
      </c>
      <c r="P82" s="6">
        <f t="shared" si="23"/>
        <v>192</v>
      </c>
      <c r="Q82" s="6">
        <f t="shared" ref="Q82:R82" si="24">Q43</f>
        <v>200</v>
      </c>
      <c r="R82" s="6">
        <f t="shared" si="24"/>
        <v>208</v>
      </c>
      <c r="S82" s="6">
        <f t="shared" ref="S82:T82" si="25">S43</f>
        <v>216</v>
      </c>
      <c r="T82" s="6">
        <f t="shared" si="25"/>
        <v>182</v>
      </c>
    </row>
    <row r="111" spans="1:20" s="15" customFormat="1" x14ac:dyDescent="0.2">
      <c r="Q111" s="72"/>
      <c r="S111" s="72"/>
      <c r="T111" s="72"/>
    </row>
    <row r="112" spans="1:20" s="15" customFormat="1" ht="15.75" x14ac:dyDescent="0.25">
      <c r="A112" s="16" t="s">
        <v>66</v>
      </c>
      <c r="B112" s="16"/>
      <c r="C112" s="16"/>
      <c r="Q112" s="72"/>
      <c r="S112" s="72"/>
      <c r="T112" s="72"/>
    </row>
    <row r="114" spans="1:20" ht="15.75" x14ac:dyDescent="0.25">
      <c r="B114" s="4" t="s">
        <v>0</v>
      </c>
      <c r="C114" s="4" t="s">
        <v>1</v>
      </c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13</v>
      </c>
      <c r="J114" s="4" t="s">
        <v>14</v>
      </c>
      <c r="K114" s="4" t="s">
        <v>15</v>
      </c>
      <c r="L114" s="4" t="s">
        <v>18</v>
      </c>
      <c r="M114" s="4" t="s">
        <v>19</v>
      </c>
      <c r="N114" s="4" t="s">
        <v>27</v>
      </c>
      <c r="O114" s="4" t="s">
        <v>31</v>
      </c>
      <c r="P114" s="4" t="s">
        <v>54</v>
      </c>
      <c r="Q114" s="4" t="s">
        <v>58</v>
      </c>
      <c r="R114" s="4" t="s">
        <v>59</v>
      </c>
      <c r="S114" s="4" t="s">
        <v>60</v>
      </c>
      <c r="T114" s="4" t="s">
        <v>68</v>
      </c>
    </row>
    <row r="115" spans="1:20" x14ac:dyDescent="0.2">
      <c r="A115" t="s">
        <v>28</v>
      </c>
      <c r="B115">
        <f t="shared" ref="B115:N115" si="26">B77+B80</f>
        <v>801</v>
      </c>
      <c r="C115">
        <f t="shared" si="26"/>
        <v>827</v>
      </c>
      <c r="D115">
        <f t="shared" si="26"/>
        <v>949</v>
      </c>
      <c r="E115">
        <f t="shared" si="26"/>
        <v>891</v>
      </c>
      <c r="F115">
        <f t="shared" si="26"/>
        <v>901</v>
      </c>
      <c r="G115">
        <f t="shared" si="26"/>
        <v>828</v>
      </c>
      <c r="H115">
        <f t="shared" si="26"/>
        <v>696</v>
      </c>
      <c r="I115">
        <f t="shared" si="26"/>
        <v>779</v>
      </c>
      <c r="J115">
        <f t="shared" si="26"/>
        <v>799</v>
      </c>
      <c r="K115">
        <f t="shared" si="26"/>
        <v>905</v>
      </c>
      <c r="L115">
        <f t="shared" si="26"/>
        <v>828</v>
      </c>
      <c r="M115">
        <f t="shared" si="26"/>
        <v>806</v>
      </c>
      <c r="N115">
        <f t="shared" si="26"/>
        <v>803</v>
      </c>
      <c r="O115">
        <f t="shared" ref="O115:P115" si="27">O77+O80</f>
        <v>869</v>
      </c>
      <c r="P115" s="15">
        <f t="shared" si="27"/>
        <v>855</v>
      </c>
      <c r="Q115" s="72">
        <f t="shared" ref="Q115:R115" si="28">Q77+Q80</f>
        <v>882</v>
      </c>
      <c r="R115" s="72">
        <f t="shared" si="28"/>
        <v>798</v>
      </c>
      <c r="S115" s="72">
        <f t="shared" ref="S115:T115" si="29">S77+S80</f>
        <v>809</v>
      </c>
      <c r="T115" s="72">
        <f t="shared" si="29"/>
        <v>603</v>
      </c>
    </row>
    <row r="116" spans="1:20" x14ac:dyDescent="0.2">
      <c r="A116" t="s">
        <v>29</v>
      </c>
      <c r="B116">
        <f t="shared" ref="B116:N116" si="30">B78+B81</f>
        <v>800</v>
      </c>
      <c r="C116">
        <f t="shared" si="30"/>
        <v>800</v>
      </c>
      <c r="D116">
        <f t="shared" si="30"/>
        <v>902</v>
      </c>
      <c r="E116">
        <f t="shared" si="30"/>
        <v>884</v>
      </c>
      <c r="F116">
        <f t="shared" si="30"/>
        <v>903</v>
      </c>
      <c r="G116">
        <f t="shared" si="30"/>
        <v>880</v>
      </c>
      <c r="H116">
        <f t="shared" si="30"/>
        <v>708</v>
      </c>
      <c r="I116">
        <f t="shared" si="30"/>
        <v>765</v>
      </c>
      <c r="J116">
        <f t="shared" si="30"/>
        <v>724</v>
      </c>
      <c r="K116">
        <f t="shared" si="30"/>
        <v>747</v>
      </c>
      <c r="L116">
        <f t="shared" si="30"/>
        <v>643</v>
      </c>
      <c r="M116">
        <f t="shared" si="30"/>
        <v>584</v>
      </c>
      <c r="N116">
        <f t="shared" si="30"/>
        <v>632</v>
      </c>
      <c r="O116">
        <f t="shared" ref="O116:P116" si="31">O78+O81</f>
        <v>710</v>
      </c>
      <c r="P116" s="15">
        <f t="shared" si="31"/>
        <v>709</v>
      </c>
      <c r="Q116" s="72">
        <f t="shared" ref="Q116:R116" si="32">Q78+Q81</f>
        <v>719</v>
      </c>
      <c r="R116" s="72">
        <f t="shared" si="32"/>
        <v>704</v>
      </c>
      <c r="S116" s="72">
        <f t="shared" ref="S116:T116" si="33">S78+S81</f>
        <v>697</v>
      </c>
      <c r="T116" s="72">
        <f t="shared" si="33"/>
        <v>513</v>
      </c>
    </row>
    <row r="117" spans="1:20" x14ac:dyDescent="0.2">
      <c r="A117" t="s">
        <v>30</v>
      </c>
      <c r="B117">
        <f t="shared" ref="B117:N117" si="34">B79+B82</f>
        <v>466</v>
      </c>
      <c r="C117">
        <f t="shared" si="34"/>
        <v>466</v>
      </c>
      <c r="D117">
        <f t="shared" si="34"/>
        <v>499</v>
      </c>
      <c r="E117">
        <f t="shared" si="34"/>
        <v>532</v>
      </c>
      <c r="F117">
        <f t="shared" si="34"/>
        <v>533</v>
      </c>
      <c r="G117">
        <f t="shared" si="34"/>
        <v>536</v>
      </c>
      <c r="H117">
        <f t="shared" si="34"/>
        <v>504</v>
      </c>
      <c r="I117">
        <f t="shared" si="34"/>
        <v>431</v>
      </c>
      <c r="J117">
        <f t="shared" si="34"/>
        <v>440</v>
      </c>
      <c r="K117">
        <f t="shared" si="34"/>
        <v>434</v>
      </c>
      <c r="L117">
        <f t="shared" si="34"/>
        <v>380</v>
      </c>
      <c r="M117">
        <f t="shared" si="34"/>
        <v>336</v>
      </c>
      <c r="N117">
        <f t="shared" si="34"/>
        <v>342</v>
      </c>
      <c r="O117">
        <f t="shared" ref="O117:P117" si="35">O79+O82</f>
        <v>391</v>
      </c>
      <c r="P117" s="15">
        <f t="shared" si="35"/>
        <v>410</v>
      </c>
      <c r="Q117" s="72">
        <f t="shared" ref="Q117:R117" si="36">Q79+Q82</f>
        <v>439</v>
      </c>
      <c r="R117" s="72">
        <f t="shared" si="36"/>
        <v>423</v>
      </c>
      <c r="S117" s="72">
        <f t="shared" ref="S117:T117" si="37">S79+S82</f>
        <v>429</v>
      </c>
      <c r="T117" s="72">
        <f t="shared" si="37"/>
        <v>403</v>
      </c>
    </row>
    <row r="140" spans="1:20" s="15" customFormat="1" ht="15.75" x14ac:dyDescent="0.25">
      <c r="A140" s="16" t="s">
        <v>67</v>
      </c>
      <c r="B140" s="16"/>
      <c r="C140" s="16"/>
      <c r="Q140" s="72"/>
      <c r="S140" s="72"/>
      <c r="T140" s="72"/>
    </row>
    <row r="141" spans="1:20" ht="15.75" x14ac:dyDescent="0.25">
      <c r="A141" s="21"/>
      <c r="B141" s="19" t="s">
        <v>0</v>
      </c>
      <c r="C141" s="19" t="s">
        <v>1</v>
      </c>
      <c r="D141" s="19" t="s">
        <v>2</v>
      </c>
      <c r="E141" s="19" t="s">
        <v>3</v>
      </c>
      <c r="F141" s="19" t="s">
        <v>4</v>
      </c>
      <c r="G141" s="19" t="s">
        <v>5</v>
      </c>
      <c r="H141" s="19" t="s">
        <v>6</v>
      </c>
      <c r="I141" s="20" t="s">
        <v>13</v>
      </c>
      <c r="J141" s="20" t="s">
        <v>14</v>
      </c>
      <c r="K141" s="20" t="s">
        <v>15</v>
      </c>
      <c r="L141" s="20" t="s">
        <v>18</v>
      </c>
      <c r="M141" s="17" t="s">
        <v>19</v>
      </c>
      <c r="N141" s="17" t="s">
        <v>27</v>
      </c>
      <c r="O141" s="17" t="s">
        <v>31</v>
      </c>
      <c r="P141" s="4" t="s">
        <v>54</v>
      </c>
      <c r="Q141" s="4" t="s">
        <v>58</v>
      </c>
      <c r="R141" s="4" t="s">
        <v>59</v>
      </c>
      <c r="S141" s="4" t="s">
        <v>60</v>
      </c>
      <c r="T141" s="4" t="s">
        <v>68</v>
      </c>
    </row>
    <row r="142" spans="1:20" ht="15" x14ac:dyDescent="0.25">
      <c r="A142" s="21" t="s">
        <v>28</v>
      </c>
      <c r="B142" s="18">
        <v>246583</v>
      </c>
      <c r="C142" s="18">
        <v>240844</v>
      </c>
      <c r="D142" s="18">
        <v>230254</v>
      </c>
      <c r="E142" s="18">
        <v>215679</v>
      </c>
      <c r="F142" s="18">
        <v>198719</v>
      </c>
      <c r="G142" s="18">
        <v>185799</v>
      </c>
      <c r="H142" s="18">
        <v>179530</v>
      </c>
      <c r="I142" s="18">
        <v>177201</v>
      </c>
      <c r="J142" s="18">
        <v>178614</v>
      </c>
      <c r="K142" s="18">
        <v>181907</v>
      </c>
      <c r="L142" s="18">
        <v>187281</v>
      </c>
      <c r="M142" s="18">
        <v>187281</v>
      </c>
      <c r="N142" s="18">
        <v>194972</v>
      </c>
      <c r="O142" s="18">
        <v>200085</v>
      </c>
      <c r="P142" s="69">
        <v>202274</v>
      </c>
      <c r="Q142" s="69">
        <v>207259</v>
      </c>
      <c r="R142" s="69">
        <v>213334</v>
      </c>
      <c r="S142" s="69">
        <v>216722</v>
      </c>
      <c r="T142" s="69">
        <v>221102</v>
      </c>
    </row>
    <row r="143" spans="1:20" ht="15" x14ac:dyDescent="0.25">
      <c r="A143" s="21" t="s">
        <v>29</v>
      </c>
      <c r="B143" s="18">
        <v>239956</v>
      </c>
      <c r="C143" s="18">
        <v>247670</v>
      </c>
      <c r="D143" s="18">
        <v>246583</v>
      </c>
      <c r="E143" s="18">
        <v>240844</v>
      </c>
      <c r="F143" s="18">
        <v>230254</v>
      </c>
      <c r="G143" s="18">
        <v>215679</v>
      </c>
      <c r="H143" s="18">
        <v>198719</v>
      </c>
      <c r="I143" s="18">
        <v>185799</v>
      </c>
      <c r="J143" s="18">
        <v>179530</v>
      </c>
      <c r="K143" s="18">
        <v>177201</v>
      </c>
      <c r="L143" s="18">
        <v>178614</v>
      </c>
      <c r="M143" s="18">
        <v>178614</v>
      </c>
      <c r="N143" s="18">
        <v>181907</v>
      </c>
      <c r="O143" s="18">
        <v>187281</v>
      </c>
      <c r="P143" s="69">
        <v>194972</v>
      </c>
      <c r="Q143" s="69">
        <v>200085</v>
      </c>
      <c r="R143" s="69">
        <v>202274</v>
      </c>
      <c r="S143" s="69">
        <v>207259</v>
      </c>
      <c r="T143" s="69">
        <v>213334</v>
      </c>
    </row>
    <row r="144" spans="1:20" ht="15" x14ac:dyDescent="0.25">
      <c r="A144" s="21" t="s">
        <v>30</v>
      </c>
      <c r="B144" s="18">
        <v>216779</v>
      </c>
      <c r="C144" s="18">
        <v>228102</v>
      </c>
      <c r="D144" s="18">
        <v>239956</v>
      </c>
      <c r="E144" s="18">
        <v>247670</v>
      </c>
      <c r="F144" s="18">
        <v>246583</v>
      </c>
      <c r="G144" s="18">
        <v>240844</v>
      </c>
      <c r="H144" s="18">
        <v>230254</v>
      </c>
      <c r="I144" s="18">
        <v>215679</v>
      </c>
      <c r="J144" s="18">
        <v>198719</v>
      </c>
      <c r="K144" s="18">
        <v>185799</v>
      </c>
      <c r="L144" s="18">
        <v>179530</v>
      </c>
      <c r="M144" s="18">
        <v>179530</v>
      </c>
      <c r="N144" s="18">
        <v>177201</v>
      </c>
      <c r="O144" s="18">
        <v>178614</v>
      </c>
      <c r="P144" s="69">
        <v>181907</v>
      </c>
      <c r="Q144" s="69">
        <v>187281</v>
      </c>
      <c r="R144" s="69">
        <v>194972</v>
      </c>
      <c r="S144" s="69">
        <v>200085</v>
      </c>
      <c r="T144" s="69">
        <v>202274</v>
      </c>
    </row>
    <row r="147" spans="17:20" x14ac:dyDescent="0.2">
      <c r="Q147" s="75"/>
      <c r="R147" s="75"/>
      <c r="S147" s="75"/>
      <c r="T147" s="75"/>
    </row>
    <row r="148" spans="17:20" x14ac:dyDescent="0.2">
      <c r="Q148" s="75"/>
      <c r="R148" s="75"/>
      <c r="S148" s="75"/>
      <c r="T148" s="75"/>
    </row>
    <row r="149" spans="17:20" x14ac:dyDescent="0.2">
      <c r="Q149" s="75"/>
      <c r="R149" s="74"/>
      <c r="S149" s="74"/>
      <c r="T149" s="74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T6" sqref="T6"/>
    </sheetView>
  </sheetViews>
  <sheetFormatPr defaultRowHeight="12.75" x14ac:dyDescent="0.2"/>
  <cols>
    <col min="18" max="19" width="9.140625" style="72"/>
    <col min="21" max="21" width="9.140625" style="72"/>
  </cols>
  <sheetData>
    <row r="1" spans="1:24" s="1" customFormat="1" ht="15.75" x14ac:dyDescent="0.25">
      <c r="A1" s="1" t="s">
        <v>26</v>
      </c>
      <c r="R1" s="16"/>
      <c r="S1" s="16"/>
      <c r="U1" s="16"/>
    </row>
    <row r="3" spans="1:24" x14ac:dyDescent="0.2">
      <c r="A3" s="7" t="s">
        <v>7</v>
      </c>
      <c r="B3" s="8" t="s">
        <v>0</v>
      </c>
      <c r="C3" s="8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13</v>
      </c>
      <c r="J3" s="14" t="s">
        <v>14</v>
      </c>
      <c r="K3" s="14" t="s">
        <v>15</v>
      </c>
      <c r="L3" s="14" t="s">
        <v>18</v>
      </c>
      <c r="M3" s="14" t="s">
        <v>19</v>
      </c>
      <c r="N3" s="14" t="s">
        <v>27</v>
      </c>
      <c r="O3" s="14" t="s">
        <v>31</v>
      </c>
      <c r="P3" s="14" t="s">
        <v>54</v>
      </c>
      <c r="Q3" s="14" t="s">
        <v>58</v>
      </c>
      <c r="R3" s="14" t="s">
        <v>59</v>
      </c>
      <c r="S3" s="14" t="s">
        <v>60</v>
      </c>
      <c r="T3" s="14" t="s">
        <v>68</v>
      </c>
      <c r="U3" s="14"/>
      <c r="V3" s="14" t="s">
        <v>55</v>
      </c>
      <c r="W3" s="14" t="s">
        <v>56</v>
      </c>
      <c r="X3" s="14" t="s">
        <v>57</v>
      </c>
    </row>
    <row r="4" spans="1:24" x14ac:dyDescent="0.2">
      <c r="A4" s="9" t="s">
        <v>8</v>
      </c>
      <c r="B4" s="10">
        <v>256</v>
      </c>
      <c r="C4" s="10">
        <v>281</v>
      </c>
      <c r="D4" s="13">
        <v>295</v>
      </c>
      <c r="E4" s="13">
        <v>315</v>
      </c>
      <c r="F4" s="13">
        <v>280</v>
      </c>
      <c r="G4" s="13">
        <v>267</v>
      </c>
      <c r="H4" s="13">
        <v>251</v>
      </c>
      <c r="I4" s="13">
        <f>Data!E2</f>
        <v>255</v>
      </c>
      <c r="J4" s="13">
        <f>Data!E10</f>
        <v>229</v>
      </c>
      <c r="K4" s="13">
        <f>Data!E18</f>
        <v>212</v>
      </c>
      <c r="L4">
        <f>Data!E26</f>
        <v>207</v>
      </c>
      <c r="M4" s="13">
        <f>Data!E34</f>
        <v>180</v>
      </c>
      <c r="N4">
        <f>Data!E42</f>
        <v>187</v>
      </c>
      <c r="O4">
        <f>Data!E50</f>
        <v>197</v>
      </c>
      <c r="P4">
        <f>Data!E58</f>
        <v>178</v>
      </c>
      <c r="Q4" s="73">
        <f>Data!E66</f>
        <v>184</v>
      </c>
      <c r="R4" s="73">
        <f>Data!E74</f>
        <v>171</v>
      </c>
      <c r="S4" s="73">
        <f>Data!E82</f>
        <v>172</v>
      </c>
      <c r="T4" s="73">
        <f>Data!E90</f>
        <v>166</v>
      </c>
      <c r="U4" s="73"/>
      <c r="V4" s="2">
        <f>MIN(B4:T4)</f>
        <v>166</v>
      </c>
      <c r="W4" s="2">
        <f>MAX(B4:T4)</f>
        <v>315</v>
      </c>
      <c r="X4" s="2">
        <f>W4-V4</f>
        <v>149</v>
      </c>
    </row>
    <row r="5" spans="1:24" x14ac:dyDescent="0.2">
      <c r="A5" s="9" t="s">
        <v>9</v>
      </c>
      <c r="B5" s="10">
        <v>436</v>
      </c>
      <c r="C5" s="10">
        <v>514</v>
      </c>
      <c r="D5" s="13">
        <v>583</v>
      </c>
      <c r="E5" s="13">
        <v>565</v>
      </c>
      <c r="F5" s="13">
        <v>556</v>
      </c>
      <c r="G5" s="13">
        <v>525</v>
      </c>
      <c r="H5" s="13">
        <v>493</v>
      </c>
      <c r="I5" s="13">
        <f>Data!E3</f>
        <v>489</v>
      </c>
      <c r="J5" s="13">
        <f>Data!E11</f>
        <v>469</v>
      </c>
      <c r="K5" s="13">
        <f>Data!E19</f>
        <v>476</v>
      </c>
      <c r="L5" s="72">
        <f>Data!E27</f>
        <v>438</v>
      </c>
      <c r="M5" s="13">
        <f>Data!E35</f>
        <v>387</v>
      </c>
      <c r="N5" s="72">
        <f>Data!E43</f>
        <v>364</v>
      </c>
      <c r="O5" s="72">
        <f>Data!E51</f>
        <v>385</v>
      </c>
      <c r="P5" s="72">
        <f>Data!E59</f>
        <v>378</v>
      </c>
      <c r="Q5" s="73">
        <f>Data!E67</f>
        <v>387</v>
      </c>
      <c r="R5" s="73">
        <f>Data!E75</f>
        <v>368</v>
      </c>
      <c r="S5" s="73">
        <f>Data!E83</f>
        <v>346</v>
      </c>
      <c r="T5" s="73">
        <f>Data!E91</f>
        <v>351</v>
      </c>
      <c r="U5" s="73"/>
      <c r="V5" s="2">
        <f>MIN(B5:T5)</f>
        <v>346</v>
      </c>
      <c r="W5" s="2">
        <f>MAX(B5:T5)</f>
        <v>583</v>
      </c>
      <c r="X5" s="2">
        <f t="shared" ref="X5:X8" si="0">W5-V5</f>
        <v>237</v>
      </c>
    </row>
    <row r="6" spans="1:24" x14ac:dyDescent="0.2">
      <c r="A6" s="11" t="s">
        <v>10</v>
      </c>
      <c r="B6" s="10">
        <v>409</v>
      </c>
      <c r="C6" s="10">
        <v>498</v>
      </c>
      <c r="D6" s="13">
        <v>515</v>
      </c>
      <c r="E6" s="13">
        <v>460</v>
      </c>
      <c r="F6" s="13">
        <v>490</v>
      </c>
      <c r="G6" s="13">
        <v>406</v>
      </c>
      <c r="H6" s="13">
        <v>368</v>
      </c>
      <c r="I6" s="13">
        <f>Data!E4</f>
        <v>360</v>
      </c>
      <c r="J6" s="13">
        <f>Data!E12</f>
        <v>367</v>
      </c>
      <c r="K6" s="13">
        <f>Data!E20</f>
        <v>392</v>
      </c>
      <c r="L6" s="72">
        <f>Data!E28</f>
        <v>320</v>
      </c>
      <c r="M6" s="13">
        <f>Data!E36</f>
        <v>312</v>
      </c>
      <c r="N6" s="72">
        <f>Data!E44</f>
        <v>318</v>
      </c>
      <c r="O6" s="72">
        <f>Data!E52</f>
        <v>344</v>
      </c>
      <c r="P6" s="72">
        <f>Data!E60</f>
        <v>329</v>
      </c>
      <c r="Q6" s="73">
        <f>Data!E68</f>
        <v>317</v>
      </c>
      <c r="R6" s="73">
        <f>Data!E76</f>
        <v>289</v>
      </c>
      <c r="S6" s="73">
        <f>Data!E84</f>
        <v>282</v>
      </c>
      <c r="T6" s="73">
        <f>Data!E92</f>
        <v>224</v>
      </c>
      <c r="U6" s="73"/>
      <c r="V6" s="2">
        <f>MIN(B6:T6)</f>
        <v>224</v>
      </c>
      <c r="W6" s="2">
        <f>MAX(B6:T6)</f>
        <v>515</v>
      </c>
      <c r="X6" s="2">
        <f t="shared" si="0"/>
        <v>291</v>
      </c>
    </row>
    <row r="7" spans="1:24" x14ac:dyDescent="0.2">
      <c r="A7" s="9" t="s">
        <v>11</v>
      </c>
      <c r="B7" s="10">
        <v>349</v>
      </c>
      <c r="C7" s="10">
        <v>486</v>
      </c>
      <c r="D7" s="13">
        <v>571</v>
      </c>
      <c r="E7" s="13">
        <v>611</v>
      </c>
      <c r="F7" s="13">
        <v>678</v>
      </c>
      <c r="G7" s="13">
        <v>671</v>
      </c>
      <c r="H7" s="13">
        <v>537</v>
      </c>
      <c r="I7" s="13">
        <f>Data!E5</f>
        <v>603</v>
      </c>
      <c r="J7" s="13">
        <f>Data!E13</f>
        <v>643</v>
      </c>
      <c r="K7" s="13">
        <f>Data!E21</f>
        <v>671</v>
      </c>
      <c r="L7" s="72">
        <f>Data!E29</f>
        <v>619</v>
      </c>
      <c r="M7" s="13">
        <f>Data!E37</f>
        <v>582</v>
      </c>
      <c r="N7" s="72">
        <f>Data!E45</f>
        <v>641</v>
      </c>
      <c r="O7" s="72">
        <f>Data!E53</f>
        <v>736</v>
      </c>
      <c r="P7" s="72">
        <f>Data!E61</f>
        <v>751</v>
      </c>
      <c r="Q7" s="73">
        <f>Data!E69</f>
        <v>784</v>
      </c>
      <c r="R7" s="73">
        <f>Data!E77</f>
        <v>778</v>
      </c>
      <c r="S7" s="73">
        <f>Data!E85</f>
        <v>776</v>
      </c>
      <c r="T7" s="73">
        <f>Data!E93</f>
        <v>576</v>
      </c>
      <c r="U7" s="73"/>
      <c r="V7" s="2">
        <f>MIN(B7:T7)</f>
        <v>349</v>
      </c>
      <c r="W7" s="2">
        <f>MAX(B7:T7)</f>
        <v>784</v>
      </c>
      <c r="X7" s="2">
        <f t="shared" si="0"/>
        <v>435</v>
      </c>
    </row>
    <row r="8" spans="1:24" x14ac:dyDescent="0.2">
      <c r="A8" s="12" t="s">
        <v>12</v>
      </c>
      <c r="B8" s="10">
        <v>249</v>
      </c>
      <c r="C8" s="13">
        <v>340</v>
      </c>
      <c r="D8" s="13">
        <v>386</v>
      </c>
      <c r="E8" s="13">
        <v>338</v>
      </c>
      <c r="F8" s="13">
        <v>284</v>
      </c>
      <c r="G8" s="13">
        <v>352</v>
      </c>
      <c r="H8" s="13">
        <v>259</v>
      </c>
      <c r="I8" s="13">
        <f>Data!E6</f>
        <v>268</v>
      </c>
      <c r="J8" s="13">
        <f>Data!E14</f>
        <v>255</v>
      </c>
      <c r="K8" s="13">
        <f>Data!E22</f>
        <v>335</v>
      </c>
      <c r="L8" s="72">
        <f>Data!E30</f>
        <v>267</v>
      </c>
      <c r="M8" s="13">
        <f>Data!E38</f>
        <v>265</v>
      </c>
      <c r="N8" s="72">
        <f>Data!E46</f>
        <v>267</v>
      </c>
      <c r="O8" s="72">
        <f>Data!E54</f>
        <v>308</v>
      </c>
      <c r="P8" s="72">
        <f>Data!E62</f>
        <v>338</v>
      </c>
      <c r="Q8" s="73">
        <f>Data!E70</f>
        <v>368</v>
      </c>
      <c r="R8" s="73">
        <f>Data!E78</f>
        <v>319</v>
      </c>
      <c r="S8" s="73">
        <f>Data!E86</f>
        <v>359</v>
      </c>
      <c r="T8" s="73">
        <f>Data!E94</f>
        <v>202</v>
      </c>
      <c r="U8" s="73"/>
      <c r="V8" s="2">
        <f>MIN(B8:T8)</f>
        <v>202</v>
      </c>
      <c r="W8" s="2">
        <f>MAX(B8:T8)</f>
        <v>386</v>
      </c>
      <c r="X8" s="2">
        <f t="shared" si="0"/>
        <v>184</v>
      </c>
    </row>
  </sheetData>
  <phoneticPr fontId="1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6" sqref="D6"/>
    </sheetView>
  </sheetViews>
  <sheetFormatPr defaultColWidth="9.140625" defaultRowHeight="15" x14ac:dyDescent="0.25"/>
  <cols>
    <col min="1" max="16384" width="9.140625" style="22"/>
  </cols>
  <sheetData>
    <row r="1" spans="1:5" x14ac:dyDescent="0.25">
      <c r="B1" s="22" t="s">
        <v>35</v>
      </c>
      <c r="C1" s="22" t="s">
        <v>38</v>
      </c>
      <c r="D1" s="22" t="s">
        <v>41</v>
      </c>
    </row>
    <row r="2" spans="1:5" x14ac:dyDescent="0.25">
      <c r="A2" s="22" t="s">
        <v>42</v>
      </c>
      <c r="B2" s="22">
        <f>Data!B2+Data!B10+Data!B18+Data!B26+Data!B34+Data!B42+Data!B50+Data!B58+Data!B66+Data!B74+Data!B82+Data!B90</f>
        <v>898</v>
      </c>
      <c r="C2" s="22">
        <f>Data!C2+Data!C10+Data!C18+Data!C26+Data!C34+Data!C42+Data!C50+Data!C58+Data!C66+Data!C74+Data!C82+Data!C90</f>
        <v>876</v>
      </c>
      <c r="D2" s="22">
        <f>Data!D2+Data!D10+Data!D18+Data!D26+Data!D34+Data!D42+Data!D50+Data!D58+Data!D66+Data!D74+Data!D82+Data!D90</f>
        <v>564</v>
      </c>
    </row>
    <row r="3" spans="1:5" x14ac:dyDescent="0.25">
      <c r="A3" s="22" t="s">
        <v>43</v>
      </c>
      <c r="B3" s="22">
        <f>Data!B3+Data!B11+Data!B19+Data!B27+Data!B35+Data!B43+Data!B51+Data!B59+Data!B67+Data!B75+Data!B83+Data!B91</f>
        <v>2031</v>
      </c>
      <c r="C3" s="22">
        <f>Data!C3+Data!C11+Data!C19+Data!C27+Data!C35+Data!C43+Data!C51+Data!C59+Data!C67+Data!C75+Data!C83+Data!C91</f>
        <v>1710</v>
      </c>
      <c r="D3" s="22">
        <f>Data!D3+Data!D11+Data!D19+Data!D27+Data!D35+Data!D43+Data!D51+Data!D59+Data!D67+Data!D75+Data!D83+Data!D91</f>
        <v>1097</v>
      </c>
    </row>
    <row r="4" spans="1:5" x14ac:dyDescent="0.25">
      <c r="A4" s="22" t="s">
        <v>44</v>
      </c>
      <c r="B4" s="22">
        <f>Data!B4+Data!B12+Data!B20+Data!B28+Data!B36+Data!B44+Data!B52+Data!B60+Data!B68+Data!B76+Data!B84+Data!B92</f>
        <v>1578</v>
      </c>
      <c r="C4" s="22">
        <f>Data!C4+Data!C12+Data!C20+Data!C28+Data!C36+Data!C44+Data!C52+Data!C60+Data!C68+Data!C76+Data!C84+Data!C92</f>
        <v>1398</v>
      </c>
      <c r="D4" s="22">
        <f>Data!D4+Data!D12+Data!D20+Data!D28+Data!D36+Data!D44+Data!D52+Data!D60+Data!D68+Data!D76+Data!D84+Data!D92</f>
        <v>878</v>
      </c>
      <c r="E4" s="23"/>
    </row>
    <row r="5" spans="1:5" x14ac:dyDescent="0.25">
      <c r="A5" s="22" t="s">
        <v>45</v>
      </c>
      <c r="B5" s="22">
        <f>Data!B5+Data!B13+Data!B21+Data!B29+Data!B37+Data!B45+Data!B53+Data!B61+Data!B69+Data!B77+Data!B85+Data!B93</f>
        <v>3719</v>
      </c>
      <c r="C5" s="22">
        <f>Data!C5+Data!C13+Data!C21+Data!C29+Data!C37+Data!C45+Data!C53+Data!C61+Data!C69+Data!C77+Data!C85+Data!C93</f>
        <v>2837</v>
      </c>
      <c r="D5" s="22">
        <f>Data!D5+Data!D13+Data!D21+Data!D29+Data!D37+Data!D45+Data!D53+Data!D61+Data!D69+Data!D77+Data!D85+Data!D93</f>
        <v>1604</v>
      </c>
      <c r="E5" s="23"/>
    </row>
    <row r="6" spans="1:5" x14ac:dyDescent="0.25">
      <c r="A6" s="22" t="s">
        <v>46</v>
      </c>
      <c r="B6" s="22">
        <f>Data!B6+Data!B14+Data!B22+Data!B30+Data!B38+Data!B46+Data!B54+Data!B62+Data!B70+Data!B78+Data!B86+Data!B94</f>
        <v>1510</v>
      </c>
      <c r="C6" s="22">
        <f>Data!C6+Data!C14+Data!C22+Data!C30+Data!C38+Data!C46+Data!C54+Data!C62+Data!C70+Data!C78+Data!C86+Data!C94</f>
        <v>1326</v>
      </c>
      <c r="D6" s="22">
        <f>Data!D6+Data!D14+Data!D22+Data!D30+Data!D38+Data!D46+Data!D54+Data!D62+Data!D70+Data!D78+Data!D86+Data!D94</f>
        <v>715</v>
      </c>
      <c r="E6" s="23"/>
    </row>
    <row r="7" spans="1:5" x14ac:dyDescent="0.25">
      <c r="A7" s="22" t="s">
        <v>47</v>
      </c>
      <c r="B7" s="22">
        <f>SUM(B2:B6)</f>
        <v>9736</v>
      </c>
      <c r="C7" s="22">
        <f>SUM(C2:C6)</f>
        <v>8147</v>
      </c>
      <c r="D7" s="22">
        <f>SUM(D2:D6)</f>
        <v>4858</v>
      </c>
      <c r="E7" s="23"/>
    </row>
    <row r="8" spans="1:5" x14ac:dyDescent="0.25">
      <c r="E8" s="23"/>
    </row>
    <row r="9" spans="1:5" x14ac:dyDescent="0.25">
      <c r="B9" s="78" t="s">
        <v>69</v>
      </c>
      <c r="C9" s="78" t="s">
        <v>70</v>
      </c>
      <c r="D9" s="78" t="s">
        <v>71</v>
      </c>
    </row>
    <row r="10" spans="1:5" x14ac:dyDescent="0.25">
      <c r="A10" s="22" t="s">
        <v>42</v>
      </c>
      <c r="B10" s="23">
        <f t="shared" ref="B10:C15" si="0">C2/B2</f>
        <v>0.97550111358574609</v>
      </c>
      <c r="C10" s="23">
        <f t="shared" si="0"/>
        <v>0.64383561643835618</v>
      </c>
      <c r="D10" s="23">
        <f t="shared" ref="D10:D15" si="1">D2/B2</f>
        <v>0.62806236080178168</v>
      </c>
    </row>
    <row r="11" spans="1:5" x14ac:dyDescent="0.25">
      <c r="A11" s="22" t="s">
        <v>43</v>
      </c>
      <c r="B11" s="23">
        <f t="shared" si="0"/>
        <v>0.84194977843426888</v>
      </c>
      <c r="C11" s="23">
        <f t="shared" si="0"/>
        <v>0.64152046783625727</v>
      </c>
      <c r="D11" s="23">
        <f t="shared" si="1"/>
        <v>0.54012801575578528</v>
      </c>
    </row>
    <row r="12" spans="1:5" x14ac:dyDescent="0.25">
      <c r="A12" s="22" t="s">
        <v>44</v>
      </c>
      <c r="B12" s="23">
        <f t="shared" si="0"/>
        <v>0.88593155893536124</v>
      </c>
      <c r="C12" s="23">
        <f t="shared" si="0"/>
        <v>0.62804005722460654</v>
      </c>
      <c r="D12" s="23">
        <f t="shared" si="1"/>
        <v>0.5564005069708492</v>
      </c>
    </row>
    <row r="13" spans="1:5" x14ac:dyDescent="0.25">
      <c r="A13" s="22" t="s">
        <v>45</v>
      </c>
      <c r="B13" s="23">
        <f t="shared" si="0"/>
        <v>0.76283947297660659</v>
      </c>
      <c r="C13" s="23">
        <f t="shared" si="0"/>
        <v>0.56538597109622846</v>
      </c>
      <c r="D13" s="23">
        <f t="shared" si="1"/>
        <v>0.43129873621941384</v>
      </c>
    </row>
    <row r="14" spans="1:5" x14ac:dyDescent="0.25">
      <c r="A14" s="22" t="s">
        <v>46</v>
      </c>
      <c r="B14" s="23">
        <f t="shared" si="0"/>
        <v>0.87814569536423837</v>
      </c>
      <c r="C14" s="23">
        <f t="shared" si="0"/>
        <v>0.53921568627450978</v>
      </c>
      <c r="D14" s="23">
        <f t="shared" si="1"/>
        <v>0.47350993377483441</v>
      </c>
    </row>
    <row r="15" spans="1:5" x14ac:dyDescent="0.25">
      <c r="A15" s="22" t="s">
        <v>47</v>
      </c>
      <c r="B15" s="23">
        <f t="shared" si="0"/>
        <v>0.83679129005751851</v>
      </c>
      <c r="C15" s="23">
        <f t="shared" si="0"/>
        <v>0.5962931140297042</v>
      </c>
      <c r="D15" s="23">
        <f t="shared" si="1"/>
        <v>0.49897288414133112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7" workbookViewId="0">
      <selection activeCell="G14" sqref="G14"/>
    </sheetView>
  </sheetViews>
  <sheetFormatPr defaultColWidth="9.140625" defaultRowHeight="15" x14ac:dyDescent="0.25"/>
  <cols>
    <col min="1" max="16384" width="9.140625" style="22"/>
  </cols>
  <sheetData>
    <row r="1" spans="1:12" hidden="1" x14ac:dyDescent="0.25">
      <c r="B1" s="22" t="s">
        <v>33</v>
      </c>
      <c r="C1" s="22" t="s">
        <v>34</v>
      </c>
      <c r="D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2" t="s">
        <v>41</v>
      </c>
    </row>
    <row r="2" spans="1:12" hidden="1" x14ac:dyDescent="0.25">
      <c r="A2" s="22" t="s">
        <v>42</v>
      </c>
      <c r="B2" s="22">
        <v>59</v>
      </c>
      <c r="C2" s="22">
        <v>27</v>
      </c>
      <c r="D2" s="22">
        <v>86</v>
      </c>
      <c r="G2" s="22">
        <v>40</v>
      </c>
      <c r="H2" s="22">
        <v>30</v>
      </c>
      <c r="I2" s="22">
        <v>70</v>
      </c>
      <c r="J2" s="22">
        <v>29</v>
      </c>
      <c r="K2" s="22">
        <v>12</v>
      </c>
      <c r="L2" s="22">
        <v>41</v>
      </c>
    </row>
    <row r="3" spans="1:12" hidden="1" x14ac:dyDescent="0.25">
      <c r="A3" s="22" t="s">
        <v>43</v>
      </c>
      <c r="B3" s="22">
        <v>98</v>
      </c>
      <c r="C3" s="22">
        <v>64</v>
      </c>
      <c r="D3" s="22">
        <v>162</v>
      </c>
      <c r="G3" s="22">
        <v>76</v>
      </c>
      <c r="H3" s="22">
        <v>61</v>
      </c>
      <c r="I3" s="22">
        <v>137</v>
      </c>
      <c r="J3" s="22">
        <v>57</v>
      </c>
      <c r="K3" s="22">
        <v>29</v>
      </c>
      <c r="L3" s="22">
        <v>86</v>
      </c>
    </row>
    <row r="4" spans="1:12" hidden="1" x14ac:dyDescent="0.25">
      <c r="A4" s="22" t="s">
        <v>44</v>
      </c>
      <c r="B4" s="22">
        <v>88</v>
      </c>
      <c r="C4" s="22">
        <v>57</v>
      </c>
      <c r="D4" s="22">
        <v>145</v>
      </c>
      <c r="G4" s="22">
        <v>71</v>
      </c>
      <c r="H4" s="22">
        <v>56</v>
      </c>
      <c r="I4" s="22">
        <v>127</v>
      </c>
      <c r="J4" s="22">
        <v>51</v>
      </c>
      <c r="K4" s="22">
        <v>21</v>
      </c>
      <c r="L4" s="22">
        <v>72</v>
      </c>
    </row>
    <row r="5" spans="1:12" hidden="1" x14ac:dyDescent="0.25">
      <c r="A5" s="22" t="s">
        <v>45</v>
      </c>
      <c r="B5" s="22">
        <v>141</v>
      </c>
      <c r="C5" s="22">
        <v>208</v>
      </c>
      <c r="D5" s="22">
        <v>349</v>
      </c>
      <c r="G5" s="22">
        <v>106</v>
      </c>
      <c r="H5" s="22">
        <v>149</v>
      </c>
      <c r="I5" s="22">
        <v>255</v>
      </c>
      <c r="J5" s="22">
        <v>59</v>
      </c>
      <c r="K5" s="22">
        <v>73</v>
      </c>
      <c r="L5" s="22">
        <v>132</v>
      </c>
    </row>
    <row r="6" spans="1:12" hidden="1" x14ac:dyDescent="0.25">
      <c r="A6" s="22" t="s">
        <v>46</v>
      </c>
      <c r="B6" s="22">
        <v>67</v>
      </c>
      <c r="C6" s="22">
        <v>60</v>
      </c>
      <c r="D6" s="22">
        <v>127</v>
      </c>
      <c r="G6" s="22">
        <v>72</v>
      </c>
      <c r="H6" s="22">
        <v>49</v>
      </c>
      <c r="I6" s="22">
        <v>121</v>
      </c>
      <c r="J6" s="22">
        <v>34</v>
      </c>
      <c r="K6" s="22">
        <v>26</v>
      </c>
      <c r="L6" s="22">
        <v>60</v>
      </c>
    </row>
    <row r="9" spans="1:12" x14ac:dyDescent="0.25">
      <c r="B9" s="27" t="s">
        <v>33</v>
      </c>
      <c r="C9" s="22" t="s">
        <v>34</v>
      </c>
      <c r="D9" s="22" t="s">
        <v>36</v>
      </c>
      <c r="E9" s="22" t="s">
        <v>37</v>
      </c>
      <c r="F9" s="22" t="s">
        <v>39</v>
      </c>
      <c r="G9" s="22" t="s">
        <v>40</v>
      </c>
    </row>
    <row r="10" spans="1:12" x14ac:dyDescent="0.25">
      <c r="A10" s="22" t="s">
        <v>42</v>
      </c>
      <c r="B10" s="22">
        <f>Data!H2+Data!H10+Data!H18+Data!H26+Data!H34+Data!H42+Data!H50+Data!H58+Data!H66+Data!H74+Data!H82+Data!H90</f>
        <v>560</v>
      </c>
      <c r="C10" s="22">
        <f>Data!I2+Data!I10+Data!I18+Data!I26+Data!I34+Data!I42+Data!I50+Data!I58+Data!I66+Data!I74+Data!I82+Data!I90</f>
        <v>338</v>
      </c>
      <c r="D10" s="22">
        <f>Data!J2+Data!J10+Data!J18+Data!J26+Data!J34+Data!J42+Data!J50+Data!J58+Data!J66+Data!J74+Data!J82+Data!J90</f>
        <v>546</v>
      </c>
      <c r="E10" s="22">
        <f>Data!K2+Data!K10+Data!K18+Data!K26+Data!K34+Data!K42+Data!K50+Data!K58+Data!K66+Data!K74+Data!K82+Data!K90</f>
        <v>330</v>
      </c>
      <c r="F10" s="22">
        <f>Data!L2+Data!L10+Data!L18+Data!L26+Data!L34+Data!L42+Data!L50+Data!L58+Data!L66+Data!L74+Data!L82+Data!L90</f>
        <v>324</v>
      </c>
      <c r="G10" s="22">
        <f>Data!M2+Data!M10+Data!M18+Data!M26+Data!M34+Data!M42+Data!M50+Data!M58+Data!M66+Data!M74+Data!M82+Data!M90</f>
        <v>240</v>
      </c>
    </row>
    <row r="11" spans="1:12" x14ac:dyDescent="0.25">
      <c r="A11" s="22" t="s">
        <v>43</v>
      </c>
      <c r="B11" s="22">
        <f>Data!H3+Data!H11+Data!H19+Data!H27+Data!H35+Data!H43+Data!H51+Data!H59+Data!H67+Data!H75+Data!H83+Data!H91</f>
        <v>1160</v>
      </c>
      <c r="C11" s="22">
        <f>Data!I3+Data!I11+Data!I19+Data!I27+Data!I35+Data!I43+Data!I51+Data!I59+Data!I67+Data!I75+Data!I83+Data!I91</f>
        <v>871</v>
      </c>
      <c r="D11" s="22">
        <f>Data!J3+Data!J11+Data!J19+Data!J27+Data!J35+Data!J43+Data!J51+Data!J59+Data!J67+Data!J75+Data!J83+Data!J91</f>
        <v>1033</v>
      </c>
      <c r="E11" s="22">
        <f>Data!K3+Data!K11+Data!K19+Data!K27+Data!K35+Data!K43+Data!K51+Data!K59+Data!K67+Data!K75+Data!K83+Data!K91</f>
        <v>677</v>
      </c>
      <c r="F11" s="22">
        <f>Data!L3+Data!L11+Data!L19+Data!L27+Data!L35+Data!L43+Data!L51+Data!L59+Data!L67+Data!L75+Data!L83+Data!L91</f>
        <v>657</v>
      </c>
      <c r="G11" s="22">
        <f>Data!M3+Data!M11+Data!M19+Data!M27+Data!M35+Data!M43+Data!M51+Data!M59+Data!M67+Data!M75+Data!M83+Data!M91</f>
        <v>440</v>
      </c>
    </row>
    <row r="12" spans="1:12" x14ac:dyDescent="0.25">
      <c r="A12" s="22" t="s">
        <v>44</v>
      </c>
      <c r="B12" s="22">
        <f>Data!H4+Data!H12+Data!H20+Data!H28+Data!H36+Data!H44+Data!H52+Data!H60+Data!H68+Data!H76+Data!H84+Data!H92</f>
        <v>917</v>
      </c>
      <c r="C12" s="22">
        <f>Data!I4+Data!I12+Data!I20+Data!I28+Data!I36+Data!I44+Data!I52+Data!I60+Data!I68+Data!I76+Data!I84+Data!I92</f>
        <v>661</v>
      </c>
      <c r="D12" s="22">
        <f>Data!J4+Data!J12+Data!J20+Data!J28+Data!J36+Data!J44+Data!J52+Data!J60+Data!J68+Data!J76+Data!J84+Data!J92</f>
        <v>822</v>
      </c>
      <c r="E12" s="22">
        <f>Data!K4+Data!K12+Data!K20+Data!K28+Data!K36+Data!K44+Data!K52+Data!K60+Data!K68+Data!K76+Data!K84+Data!K92</f>
        <v>576</v>
      </c>
      <c r="F12" s="22">
        <f>Data!L4+Data!L12+Data!L20+Data!L28+Data!L36+Data!L44+Data!L52+Data!L60+Data!L68+Data!L76+Data!L84+Data!L92</f>
        <v>525</v>
      </c>
      <c r="G12" s="22">
        <f>Data!M4+Data!M12+Data!M20+Data!M28+Data!M36+Data!M44+Data!M52+Data!M60+Data!M68+Data!M76+Data!M84+Data!M92</f>
        <v>353</v>
      </c>
    </row>
    <row r="13" spans="1:12" x14ac:dyDescent="0.25">
      <c r="A13" s="22" t="s">
        <v>45</v>
      </c>
      <c r="B13" s="22">
        <f>Data!H5+Data!H13+Data!H21+Data!H29+Data!H37+Data!H45+Data!H53+Data!H61+Data!H69+Data!H77+Data!H85+Data!H93</f>
        <v>1759</v>
      </c>
      <c r="C13" s="22">
        <f>Data!I5+Data!I13+Data!I21+Data!I29+Data!I37+Data!I45+Data!I53+Data!I61+Data!I69+Data!I77+Data!I85+Data!I93</f>
        <v>1960</v>
      </c>
      <c r="D13" s="22">
        <f>Data!J5+Data!J13+Data!J21+Data!J29+Data!J37+Data!J45+Data!J53+Data!J61+Data!J69+Data!J77+Data!J85+Data!J93</f>
        <v>1341</v>
      </c>
      <c r="E13" s="22">
        <f>Data!K5+Data!K13+Data!K21+Data!K29+Data!K37+Data!K45+Data!K53+Data!K61+Data!K69+Data!K77+Data!K85+Data!K93</f>
        <v>1496</v>
      </c>
      <c r="F13" s="22">
        <f>Data!L5+Data!L13+Data!L21+Data!L29+Data!L37+Data!L45+Data!L53+Data!L61+Data!L69+Data!L77+Data!L85+Data!L93</f>
        <v>742</v>
      </c>
      <c r="G13" s="22">
        <f>Data!M5+Data!M13+Data!M21+Data!M29+Data!M37+Data!M45+Data!M53+Data!M61+Data!M69+Data!M77+Data!M85+Data!M93</f>
        <v>862</v>
      </c>
    </row>
    <row r="14" spans="1:12" x14ac:dyDescent="0.25">
      <c r="A14" s="22" t="s">
        <v>46</v>
      </c>
      <c r="B14" s="22">
        <f>Data!H6+Data!H14+Data!H22+Data!H30+Data!H38+Data!H46+Data!H54+Data!H62+Data!H70+Data!H78+Data!H86+Data!H94</f>
        <v>799</v>
      </c>
      <c r="C14" s="22">
        <f>Data!I6+Data!I14+Data!I22+Data!I30+Data!I38+Data!I46+Data!I54+Data!I62+Data!I70+Data!I78+Data!I86+Data!I94</f>
        <v>711</v>
      </c>
      <c r="D14" s="22">
        <f>Data!J6+Data!J14+Data!J22+Data!J30+Data!J38+Data!J46+Data!J54+Data!J62+Data!J70+Data!J78+Data!J86+Data!J94</f>
        <v>700</v>
      </c>
      <c r="E14" s="22">
        <f>Data!K6+Data!K14+Data!K22+Data!K30+Data!K38+Data!K46+Data!K54+Data!K62+Data!K70+Data!K78+Data!K86+Data!K94</f>
        <v>626</v>
      </c>
      <c r="F14" s="22">
        <f>Data!L6+Data!L14+Data!L22+Data!L30+Data!L38+Data!L46+Data!L54+Data!L62+Data!L70+Data!L78+Data!L86+Data!L94</f>
        <v>356</v>
      </c>
      <c r="G14" s="22">
        <f>Data!M6+Data!M14+Data!M22+Data!M30+Data!M38+Data!M46+Data!M54+Data!M62+Data!M70+Data!M78+Data!M86+Data!M94</f>
        <v>359</v>
      </c>
    </row>
    <row r="15" spans="1:12" x14ac:dyDescent="0.25">
      <c r="A15" s="22" t="s">
        <v>47</v>
      </c>
      <c r="B15" s="22">
        <f t="shared" ref="B15:G15" si="0">SUM(B10:B14)</f>
        <v>5195</v>
      </c>
      <c r="C15" s="22">
        <f t="shared" si="0"/>
        <v>4541</v>
      </c>
      <c r="D15" s="22">
        <f t="shared" si="0"/>
        <v>4442</v>
      </c>
      <c r="E15" s="22">
        <f t="shared" si="0"/>
        <v>3705</v>
      </c>
      <c r="F15" s="22">
        <f t="shared" si="0"/>
        <v>2604</v>
      </c>
      <c r="G15" s="22">
        <f t="shared" si="0"/>
        <v>2254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zoomScaleNormal="100" workbookViewId="0">
      <selection activeCell="M5" sqref="M5"/>
    </sheetView>
  </sheetViews>
  <sheetFormatPr defaultRowHeight="12.75" x14ac:dyDescent="0.2"/>
  <cols>
    <col min="1" max="1" width="19.42578125" customWidth="1"/>
    <col min="9" max="9" width="9.140625" style="70"/>
    <col min="10" max="13" width="9.140625" style="72"/>
  </cols>
  <sheetData>
    <row r="1" spans="1:24" ht="15" x14ac:dyDescent="0.25">
      <c r="A1" s="62" t="s">
        <v>42</v>
      </c>
      <c r="B1" s="63" t="s">
        <v>13</v>
      </c>
      <c r="C1" s="64" t="s">
        <v>14</v>
      </c>
      <c r="D1" s="65" t="s">
        <v>15</v>
      </c>
      <c r="E1" s="65" t="s">
        <v>18</v>
      </c>
      <c r="F1" s="65" t="s">
        <v>19</v>
      </c>
      <c r="G1" s="65" t="s">
        <v>27</v>
      </c>
      <c r="H1" s="65" t="s">
        <v>31</v>
      </c>
      <c r="I1" s="65" t="s">
        <v>54</v>
      </c>
      <c r="J1" s="65" t="s">
        <v>58</v>
      </c>
      <c r="K1" s="65" t="s">
        <v>59</v>
      </c>
      <c r="L1" s="65" t="s">
        <v>60</v>
      </c>
      <c r="M1" s="65" t="s">
        <v>68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4" x14ac:dyDescent="0.2">
      <c r="A2" s="56" t="s">
        <v>20</v>
      </c>
      <c r="B2" s="11">
        <f>Data!$H$2</f>
        <v>49</v>
      </c>
      <c r="C2" s="11">
        <f>Data!$H$10</f>
        <v>58</v>
      </c>
      <c r="D2" s="11">
        <f>Data!$H$18</f>
        <v>48</v>
      </c>
      <c r="E2" s="11">
        <f>Data!$H$26</f>
        <v>46</v>
      </c>
      <c r="F2" s="11">
        <f>Data!$H$34</f>
        <v>46</v>
      </c>
      <c r="G2" s="11">
        <f>Data!$H$42</f>
        <v>53</v>
      </c>
      <c r="H2" s="11">
        <f>Data!$H$50</f>
        <v>59</v>
      </c>
      <c r="I2" s="71">
        <f>Data!$H$58</f>
        <v>35</v>
      </c>
      <c r="J2" s="71">
        <f>Data!$H$66</f>
        <v>48</v>
      </c>
      <c r="K2" s="71">
        <f>Data!$H$74</f>
        <v>46</v>
      </c>
      <c r="L2" s="71">
        <f>Data!$H$82</f>
        <v>39</v>
      </c>
      <c r="M2" s="71">
        <f>Data!$H$90</f>
        <v>33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57"/>
    </row>
    <row r="3" spans="1:24" x14ac:dyDescent="0.2">
      <c r="A3" s="56" t="s">
        <v>23</v>
      </c>
      <c r="B3" s="11">
        <f>Data!$I$2</f>
        <v>36</v>
      </c>
      <c r="C3" s="11">
        <f>Data!$I$10</f>
        <v>32</v>
      </c>
      <c r="D3" s="11">
        <f>Data!$I$18</f>
        <v>31</v>
      </c>
      <c r="E3" s="11">
        <f>Data!$I$26</f>
        <v>35</v>
      </c>
      <c r="F3" s="11">
        <f>Data!$I$34</f>
        <v>29</v>
      </c>
      <c r="G3" s="11">
        <f>Data!$I$42</f>
        <v>26</v>
      </c>
      <c r="H3" s="11">
        <f>Data!$I$50</f>
        <v>27</v>
      </c>
      <c r="I3" s="71">
        <f>Data!$I$58</f>
        <v>25</v>
      </c>
      <c r="J3" s="71">
        <f>Data!$I$66</f>
        <v>24</v>
      </c>
      <c r="K3" s="71">
        <f>Data!$I$74</f>
        <v>22</v>
      </c>
      <c r="L3" s="71">
        <f>Data!$I$82</f>
        <v>24</v>
      </c>
      <c r="M3" s="71">
        <f>Data!$I$90</f>
        <v>27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57"/>
    </row>
    <row r="4" spans="1:24" x14ac:dyDescent="0.2">
      <c r="A4" s="56" t="s">
        <v>21</v>
      </c>
      <c r="B4" s="11">
        <f>Data!$J$2</f>
        <v>52</v>
      </c>
      <c r="C4" s="11">
        <f>Data!$J$10</f>
        <v>45</v>
      </c>
      <c r="D4" s="11">
        <f>Data!$J$18</f>
        <v>51</v>
      </c>
      <c r="E4" s="11">
        <f>Data!$J$26</f>
        <v>55</v>
      </c>
      <c r="F4" s="11">
        <f>Data!$J$34</f>
        <v>50</v>
      </c>
      <c r="G4" s="11">
        <f>Data!$J$42</f>
        <v>38</v>
      </c>
      <c r="H4" s="11">
        <f>Data!$J$50</f>
        <v>40</v>
      </c>
      <c r="I4" s="71">
        <f>Data!$J$58</f>
        <v>52</v>
      </c>
      <c r="J4" s="71">
        <f>Data!$J$66</f>
        <v>47</v>
      </c>
      <c r="K4" s="71">
        <f>Data!$J$74</f>
        <v>40</v>
      </c>
      <c r="L4" s="71">
        <f>Data!$J$82</f>
        <v>41</v>
      </c>
      <c r="M4" s="71">
        <f>Data!$J$90</f>
        <v>35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57"/>
    </row>
    <row r="5" spans="1:24" x14ac:dyDescent="0.2">
      <c r="A5" s="56" t="s">
        <v>24</v>
      </c>
      <c r="B5" s="11">
        <f>Data!$K$2</f>
        <v>59</v>
      </c>
      <c r="C5" s="11">
        <f>Data!$K$10</f>
        <v>43</v>
      </c>
      <c r="D5" s="11">
        <f>Data!$K$18</f>
        <v>27</v>
      </c>
      <c r="E5" s="11">
        <f>Data!$K$26</f>
        <v>20</v>
      </c>
      <c r="F5" s="11">
        <f>Data!$K$34</f>
        <v>15</v>
      </c>
      <c r="G5" s="11">
        <f>Data!$K$42</f>
        <v>24</v>
      </c>
      <c r="H5" s="11">
        <f>Data!$K$50</f>
        <v>30</v>
      </c>
      <c r="I5" s="71">
        <f>Data!$K$58</f>
        <v>26</v>
      </c>
      <c r="J5" s="71">
        <f>Data!$K$66</f>
        <v>21</v>
      </c>
      <c r="K5" s="71">
        <f>Data!$K$74</f>
        <v>24</v>
      </c>
      <c r="L5" s="71">
        <f>Data!$K$82</f>
        <v>22</v>
      </c>
      <c r="M5" s="71">
        <f>Data!$K$90</f>
        <v>19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57"/>
    </row>
    <row r="6" spans="1:24" x14ac:dyDescent="0.2">
      <c r="A6" s="56" t="s">
        <v>22</v>
      </c>
      <c r="B6" s="11">
        <f>Data!$L$2</f>
        <v>28</v>
      </c>
      <c r="C6" s="11">
        <f>Data!$L$10</f>
        <v>28</v>
      </c>
      <c r="D6" s="11">
        <f>Data!$L$18</f>
        <v>29</v>
      </c>
      <c r="E6" s="11">
        <f>Data!$L$26</f>
        <v>25</v>
      </c>
      <c r="F6" s="11">
        <f>Data!$L$34</f>
        <v>18</v>
      </c>
      <c r="G6" s="11">
        <f>Data!$L$42</f>
        <v>27</v>
      </c>
      <c r="H6" s="11">
        <f>Data!$L$50</f>
        <v>29</v>
      </c>
      <c r="I6" s="71">
        <f>Data!$L$58</f>
        <v>22</v>
      </c>
      <c r="J6" s="71">
        <f>Data!$L$66</f>
        <v>28</v>
      </c>
      <c r="K6" s="71">
        <f>Data!$L$74</f>
        <v>26</v>
      </c>
      <c r="L6" s="71">
        <f>Data!$L$82</f>
        <v>30</v>
      </c>
      <c r="M6" s="71">
        <f>Data!$L$90</f>
        <v>34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57"/>
    </row>
    <row r="7" spans="1:24" x14ac:dyDescent="0.2">
      <c r="A7" s="56" t="s">
        <v>25</v>
      </c>
      <c r="B7" s="11">
        <f>Data!$M$2</f>
        <v>31</v>
      </c>
      <c r="C7" s="11">
        <f>Data!$M$10</f>
        <v>23</v>
      </c>
      <c r="D7" s="11">
        <f>Data!$M$18</f>
        <v>26</v>
      </c>
      <c r="E7" s="11">
        <f>Data!$M$26</f>
        <v>26</v>
      </c>
      <c r="F7" s="11">
        <f>Data!$M$34</f>
        <v>22</v>
      </c>
      <c r="G7" s="11">
        <f>Data!$M$42</f>
        <v>19</v>
      </c>
      <c r="H7" s="11">
        <f>Data!$M$50</f>
        <v>12</v>
      </c>
      <c r="I7" s="71">
        <f>Data!$M$58</f>
        <v>18</v>
      </c>
      <c r="J7" s="71">
        <f>Data!$M$66</f>
        <v>16</v>
      </c>
      <c r="K7" s="71">
        <f>Data!$M$74</f>
        <v>13</v>
      </c>
      <c r="L7" s="71">
        <f>Data!$M$82</f>
        <v>16</v>
      </c>
      <c r="M7" s="71">
        <f>Data!$M$90</f>
        <v>18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57"/>
    </row>
    <row r="8" spans="1:24" x14ac:dyDescent="0.2">
      <c r="A8" s="56"/>
      <c r="B8" s="11"/>
      <c r="C8" s="11"/>
      <c r="D8" s="11"/>
      <c r="E8" s="11"/>
      <c r="F8" s="11"/>
      <c r="G8" s="11"/>
      <c r="H8" s="11"/>
      <c r="I8" s="71"/>
      <c r="J8" s="71"/>
      <c r="K8" s="71"/>
      <c r="L8" s="71"/>
      <c r="M8" s="71"/>
      <c r="N8" s="11"/>
      <c r="O8" s="11"/>
      <c r="P8" s="11"/>
      <c r="Q8" s="11"/>
      <c r="R8" s="11"/>
      <c r="S8" s="11"/>
      <c r="T8" s="11"/>
      <c r="U8" s="11"/>
      <c r="V8" s="11"/>
      <c r="W8" s="11"/>
      <c r="X8" s="57"/>
    </row>
    <row r="9" spans="1:24" x14ac:dyDescent="0.2">
      <c r="A9" s="56"/>
      <c r="B9" s="11"/>
      <c r="C9" s="11"/>
      <c r="D9" s="11"/>
      <c r="E9" s="11"/>
      <c r="F9" s="11"/>
      <c r="G9" s="11"/>
      <c r="H9" s="11"/>
      <c r="I9" s="71"/>
      <c r="J9" s="71"/>
      <c r="K9" s="71"/>
      <c r="L9" s="71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57"/>
    </row>
    <row r="10" spans="1:24" x14ac:dyDescent="0.2">
      <c r="A10" s="56"/>
      <c r="B10" s="11"/>
      <c r="C10" s="11"/>
      <c r="D10" s="11"/>
      <c r="E10" s="11"/>
      <c r="F10" s="11"/>
      <c r="G10" s="11"/>
      <c r="H10" s="11"/>
      <c r="I10" s="71"/>
      <c r="J10" s="71"/>
      <c r="K10" s="71"/>
      <c r="L10" s="71"/>
      <c r="M10" s="7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7"/>
    </row>
    <row r="11" spans="1:24" x14ac:dyDescent="0.2">
      <c r="A11" s="56"/>
      <c r="B11" s="11"/>
      <c r="C11" s="11"/>
      <c r="D11" s="11"/>
      <c r="E11" s="11"/>
      <c r="F11" s="11"/>
      <c r="G11" s="11"/>
      <c r="H11" s="11"/>
      <c r="I11" s="71"/>
      <c r="J11" s="71"/>
      <c r="K11" s="71"/>
      <c r="L11" s="71"/>
      <c r="M11" s="7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57"/>
    </row>
    <row r="12" spans="1:24" x14ac:dyDescent="0.2">
      <c r="A12" s="56"/>
      <c r="B12" s="11"/>
      <c r="C12" s="11"/>
      <c r="D12" s="11"/>
      <c r="E12" s="11"/>
      <c r="F12" s="11"/>
      <c r="G12" s="11"/>
      <c r="H12" s="11"/>
      <c r="I12" s="71"/>
      <c r="J12" s="71"/>
      <c r="K12" s="71"/>
      <c r="L12" s="71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57"/>
    </row>
    <row r="13" spans="1:24" x14ac:dyDescent="0.2">
      <c r="A13" s="56"/>
      <c r="B13" s="11"/>
      <c r="C13" s="11"/>
      <c r="D13" s="11"/>
      <c r="E13" s="11"/>
      <c r="F13" s="11"/>
      <c r="G13" s="11"/>
      <c r="H13" s="11"/>
      <c r="I13" s="71"/>
      <c r="J13" s="71"/>
      <c r="K13" s="71"/>
      <c r="L13" s="71"/>
      <c r="M13" s="7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57"/>
    </row>
    <row r="14" spans="1:24" x14ac:dyDescent="0.2">
      <c r="A14" s="56"/>
      <c r="B14" s="11"/>
      <c r="C14" s="11"/>
      <c r="D14" s="11"/>
      <c r="E14" s="11"/>
      <c r="F14" s="11"/>
      <c r="G14" s="11"/>
      <c r="H14" s="11"/>
      <c r="I14" s="71"/>
      <c r="J14" s="71"/>
      <c r="K14" s="71"/>
      <c r="L14" s="71"/>
      <c r="M14" s="7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57"/>
    </row>
    <row r="15" spans="1:24" x14ac:dyDescent="0.2">
      <c r="A15" s="56"/>
      <c r="B15" s="11"/>
      <c r="C15" s="11"/>
      <c r="D15" s="11"/>
      <c r="E15" s="11"/>
      <c r="F15" s="11"/>
      <c r="G15" s="11"/>
      <c r="H15" s="11"/>
      <c r="I15" s="71"/>
      <c r="J15" s="71"/>
      <c r="K15" s="71"/>
      <c r="L15" s="71"/>
      <c r="M15" s="7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57"/>
    </row>
    <row r="16" spans="1:24" x14ac:dyDescent="0.2">
      <c r="A16" s="56"/>
      <c r="B16" s="11"/>
      <c r="C16" s="11"/>
      <c r="D16" s="11"/>
      <c r="E16" s="11"/>
      <c r="F16" s="11"/>
      <c r="G16" s="11"/>
      <c r="H16" s="11"/>
      <c r="I16" s="71"/>
      <c r="J16" s="71"/>
      <c r="K16" s="71"/>
      <c r="L16" s="71"/>
      <c r="M16" s="7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7"/>
    </row>
    <row r="17" spans="1:24" x14ac:dyDescent="0.2">
      <c r="A17" s="56"/>
      <c r="B17" s="11"/>
      <c r="C17" s="11"/>
      <c r="D17" s="11"/>
      <c r="E17" s="11"/>
      <c r="F17" s="11"/>
      <c r="G17" s="11"/>
      <c r="H17" s="11"/>
      <c r="I17" s="71"/>
      <c r="J17" s="71"/>
      <c r="K17" s="71"/>
      <c r="L17" s="71"/>
      <c r="M17" s="7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57"/>
    </row>
    <row r="18" spans="1:24" x14ac:dyDescent="0.2">
      <c r="A18" s="56"/>
      <c r="B18" s="11"/>
      <c r="C18" s="11"/>
      <c r="D18" s="11"/>
      <c r="E18" s="11"/>
      <c r="F18" s="11"/>
      <c r="G18" s="11"/>
      <c r="H18" s="11"/>
      <c r="I18" s="71"/>
      <c r="J18" s="71"/>
      <c r="K18" s="71"/>
      <c r="L18" s="71"/>
      <c r="M18" s="7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57"/>
    </row>
    <row r="19" spans="1:24" x14ac:dyDescent="0.2">
      <c r="A19" s="56"/>
      <c r="B19" s="11"/>
      <c r="C19" s="11"/>
      <c r="D19" s="11"/>
      <c r="E19" s="11"/>
      <c r="F19" s="11"/>
      <c r="G19" s="11"/>
      <c r="H19" s="11"/>
      <c r="I19" s="71"/>
      <c r="J19" s="71"/>
      <c r="K19" s="71"/>
      <c r="L19" s="71"/>
      <c r="M19" s="7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57"/>
    </row>
    <row r="20" spans="1:24" x14ac:dyDescent="0.2">
      <c r="A20" s="56"/>
      <c r="B20" s="11"/>
      <c r="C20" s="11"/>
      <c r="D20" s="11"/>
      <c r="E20" s="11"/>
      <c r="F20" s="11"/>
      <c r="G20" s="11"/>
      <c r="H20" s="11"/>
      <c r="I20" s="71"/>
      <c r="J20" s="71"/>
      <c r="K20" s="71"/>
      <c r="L20" s="71"/>
      <c r="M20" s="7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7"/>
    </row>
    <row r="21" spans="1:24" ht="13.5" thickBo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x14ac:dyDescent="0.2">
      <c r="A22" s="6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</row>
    <row r="23" spans="1:24" x14ac:dyDescent="0.2">
      <c r="A23" s="56"/>
      <c r="B23" s="11"/>
      <c r="C23" s="11"/>
      <c r="D23" s="11"/>
      <c r="E23" s="11"/>
      <c r="F23" s="11"/>
      <c r="G23" s="11"/>
      <c r="H23" s="11"/>
      <c r="I23" s="71"/>
      <c r="J23" s="71"/>
      <c r="K23" s="71"/>
      <c r="L23" s="71"/>
      <c r="M23" s="7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7"/>
    </row>
    <row r="24" spans="1:24" ht="15" x14ac:dyDescent="0.25">
      <c r="A24" s="66" t="s">
        <v>43</v>
      </c>
      <c r="B24" s="67" t="s">
        <v>13</v>
      </c>
      <c r="C24" s="7" t="s">
        <v>14</v>
      </c>
      <c r="D24" s="68" t="s">
        <v>15</v>
      </c>
      <c r="E24" s="68" t="s">
        <v>18</v>
      </c>
      <c r="F24" s="68" t="s">
        <v>19</v>
      </c>
      <c r="G24" s="68" t="s">
        <v>27</v>
      </c>
      <c r="H24" s="68" t="s">
        <v>31</v>
      </c>
      <c r="I24" s="68" t="s">
        <v>54</v>
      </c>
      <c r="J24" s="68" t="s">
        <v>58</v>
      </c>
      <c r="K24" s="68" t="s">
        <v>59</v>
      </c>
      <c r="L24" s="68" t="s">
        <v>60</v>
      </c>
      <c r="M24" s="68" t="s">
        <v>68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57"/>
    </row>
    <row r="25" spans="1:24" x14ac:dyDescent="0.2">
      <c r="A25" s="56" t="s">
        <v>20</v>
      </c>
      <c r="B25" s="11">
        <f>Data!$H$3</f>
        <v>109</v>
      </c>
      <c r="C25" s="11">
        <f>Data!$H$11</f>
        <v>118</v>
      </c>
      <c r="D25" s="11">
        <f>Data!$H$19</f>
        <v>114</v>
      </c>
      <c r="E25" s="11">
        <f>Data!$H$27</f>
        <v>90</v>
      </c>
      <c r="F25" s="11">
        <f>Data!$H$35</f>
        <v>87</v>
      </c>
      <c r="G25" s="11">
        <f>Data!$H$43</f>
        <v>83</v>
      </c>
      <c r="H25" s="11">
        <f>Data!$H$51</f>
        <v>98</v>
      </c>
      <c r="I25" s="71">
        <f>Data!$H$59</f>
        <v>100</v>
      </c>
      <c r="J25" s="71">
        <f>Data!$H$67</f>
        <v>88</v>
      </c>
      <c r="K25" s="71">
        <f>Data!$H$75</f>
        <v>78</v>
      </c>
      <c r="L25" s="71">
        <f>Data!$H$83</f>
        <v>89</v>
      </c>
      <c r="M25" s="71">
        <f>Data!$H$91</f>
        <v>106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7"/>
    </row>
    <row r="26" spans="1:24" x14ac:dyDescent="0.2">
      <c r="A26" s="56" t="s">
        <v>23</v>
      </c>
      <c r="B26" s="11">
        <f>Data!$I$3</f>
        <v>91</v>
      </c>
      <c r="C26" s="11">
        <f>Data!$I$11</f>
        <v>79</v>
      </c>
      <c r="D26" s="11">
        <f>Data!$I$19</f>
        <v>85</v>
      </c>
      <c r="E26" s="11">
        <f>Data!$I$27</f>
        <v>89</v>
      </c>
      <c r="F26" s="11">
        <f>Data!$I$35</f>
        <v>81</v>
      </c>
      <c r="G26" s="11">
        <f>Data!$I$43</f>
        <v>70</v>
      </c>
      <c r="H26" s="11">
        <f>Data!$I$51</f>
        <v>64</v>
      </c>
      <c r="I26" s="71">
        <f>Data!$I$59</f>
        <v>67</v>
      </c>
      <c r="J26" s="71">
        <f>Data!$I$67</f>
        <v>81</v>
      </c>
      <c r="K26" s="71">
        <f>Data!$I$75</f>
        <v>64</v>
      </c>
      <c r="L26" s="71">
        <f>Data!$I$83</f>
        <v>45</v>
      </c>
      <c r="M26" s="71">
        <f>Data!$I$91</f>
        <v>55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7"/>
    </row>
    <row r="27" spans="1:24" x14ac:dyDescent="0.2">
      <c r="A27" s="56" t="s">
        <v>21</v>
      </c>
      <c r="B27" s="11">
        <f>Data!$J$3</f>
        <v>103</v>
      </c>
      <c r="C27" s="11">
        <f>Data!$J$11</f>
        <v>83</v>
      </c>
      <c r="D27" s="11">
        <f>Data!$J$19</f>
        <v>102</v>
      </c>
      <c r="E27" s="11">
        <f>Data!$J$27</f>
        <v>100</v>
      </c>
      <c r="F27" s="11">
        <f>Data!$J$35</f>
        <v>93</v>
      </c>
      <c r="G27" s="11">
        <f>Data!$J$43</f>
        <v>74</v>
      </c>
      <c r="H27" s="11">
        <f>Data!$J$51</f>
        <v>76</v>
      </c>
      <c r="I27" s="71">
        <f>Data!$J$59</f>
        <v>81</v>
      </c>
      <c r="J27" s="71">
        <f>Data!$J$67</f>
        <v>86</v>
      </c>
      <c r="K27" s="71">
        <f>Data!$J$75</f>
        <v>88</v>
      </c>
      <c r="L27" s="71">
        <f>Data!$J$83</f>
        <v>74</v>
      </c>
      <c r="M27" s="71">
        <f>Data!$J$91</f>
        <v>73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7"/>
    </row>
    <row r="28" spans="1:24" x14ac:dyDescent="0.2">
      <c r="A28" s="56" t="s">
        <v>24</v>
      </c>
      <c r="B28" s="11">
        <f>Data!$K$3</f>
        <v>80</v>
      </c>
      <c r="C28" s="11">
        <f>Data!$K$11</f>
        <v>76</v>
      </c>
      <c r="D28" s="11">
        <f>Data!$K$19</f>
        <v>72</v>
      </c>
      <c r="E28" s="11">
        <f>Data!$K$27</f>
        <v>57</v>
      </c>
      <c r="F28" s="11">
        <f>Data!$K$35</f>
        <v>42</v>
      </c>
      <c r="G28" s="11">
        <f>Data!$K$43</f>
        <v>49</v>
      </c>
      <c r="H28" s="11">
        <f>Data!$K$51</f>
        <v>61</v>
      </c>
      <c r="I28" s="71">
        <f>Data!$K$59</f>
        <v>50</v>
      </c>
      <c r="J28" s="71">
        <f>Data!$K$67</f>
        <v>47</v>
      </c>
      <c r="K28" s="71">
        <f>Data!$K$75</f>
        <v>47</v>
      </c>
      <c r="L28" s="71">
        <f>Data!$K$83</f>
        <v>53</v>
      </c>
      <c r="M28" s="71">
        <f>Data!$K$91</f>
        <v>43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57"/>
    </row>
    <row r="29" spans="1:24" x14ac:dyDescent="0.2">
      <c r="A29" s="56" t="s">
        <v>22</v>
      </c>
      <c r="B29" s="11">
        <f>Data!$L$3</f>
        <v>60</v>
      </c>
      <c r="C29" s="11">
        <f>Data!$L$11</f>
        <v>65</v>
      </c>
      <c r="D29" s="11">
        <f>Data!$L$19</f>
        <v>58</v>
      </c>
      <c r="E29" s="11">
        <f>Data!$L$27</f>
        <v>56</v>
      </c>
      <c r="F29" s="11">
        <f>Data!$L$35</f>
        <v>49</v>
      </c>
      <c r="G29" s="11">
        <f>Data!$L$43</f>
        <v>53</v>
      </c>
      <c r="H29" s="11">
        <f>Data!$L$51</f>
        <v>57</v>
      </c>
      <c r="I29" s="71">
        <f>Data!$L$59</f>
        <v>47</v>
      </c>
      <c r="J29" s="71">
        <f>Data!$L$67</f>
        <v>54</v>
      </c>
      <c r="K29" s="71">
        <f>Data!$L$75</f>
        <v>59</v>
      </c>
      <c r="L29" s="71">
        <f>Data!$L$83</f>
        <v>52</v>
      </c>
      <c r="M29" s="71">
        <f>Data!$L$91</f>
        <v>47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57"/>
    </row>
    <row r="30" spans="1:24" x14ac:dyDescent="0.2">
      <c r="A30" s="56" t="s">
        <v>25</v>
      </c>
      <c r="B30" s="11">
        <f>Data!$M$3</f>
        <v>46</v>
      </c>
      <c r="C30" s="11">
        <f>Data!$M$11</f>
        <v>48</v>
      </c>
      <c r="D30" s="11">
        <f>Data!$M$19</f>
        <v>45</v>
      </c>
      <c r="E30" s="11">
        <f>Data!$M$27</f>
        <v>46</v>
      </c>
      <c r="F30" s="11">
        <f>Data!$M$35</f>
        <v>35</v>
      </c>
      <c r="G30" s="11">
        <f>Data!$M$43</f>
        <v>35</v>
      </c>
      <c r="H30" s="11">
        <f>Data!$M$51</f>
        <v>29</v>
      </c>
      <c r="I30" s="71">
        <f>Data!$M$59</f>
        <v>33</v>
      </c>
      <c r="J30" s="71">
        <f>Data!$M$67</f>
        <v>31</v>
      </c>
      <c r="K30" s="71">
        <f>Data!$M$75</f>
        <v>32</v>
      </c>
      <c r="L30" s="71">
        <f>Data!$M$83</f>
        <v>33</v>
      </c>
      <c r="M30" s="71">
        <f>Data!$M$91</f>
        <v>27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57"/>
    </row>
    <row r="31" spans="1:24" x14ac:dyDescent="0.2">
      <c r="A31" s="56"/>
      <c r="B31" s="11"/>
      <c r="C31" s="11"/>
      <c r="D31" s="11"/>
      <c r="E31" s="11"/>
      <c r="F31" s="11"/>
      <c r="G31" s="11"/>
      <c r="H31" s="11"/>
      <c r="I31" s="71"/>
      <c r="J31" s="71"/>
      <c r="K31" s="71"/>
      <c r="L31" s="71"/>
      <c r="M31" s="7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57"/>
    </row>
    <row r="32" spans="1:24" x14ac:dyDescent="0.2">
      <c r="A32" s="56"/>
      <c r="B32" s="11"/>
      <c r="C32" s="11"/>
      <c r="D32" s="11"/>
      <c r="E32" s="11"/>
      <c r="F32" s="11"/>
      <c r="G32" s="11"/>
      <c r="H32" s="11"/>
      <c r="I32" s="71"/>
      <c r="J32" s="71"/>
      <c r="K32" s="71"/>
      <c r="L32" s="71"/>
      <c r="M32" s="7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57"/>
    </row>
    <row r="33" spans="1:24" x14ac:dyDescent="0.2">
      <c r="A33" s="56"/>
      <c r="B33" s="11"/>
      <c r="C33" s="11"/>
      <c r="D33" s="11"/>
      <c r="E33" s="11"/>
      <c r="F33" s="11"/>
      <c r="G33" s="11"/>
      <c r="H33" s="11"/>
      <c r="I33" s="71"/>
      <c r="J33" s="71"/>
      <c r="K33" s="71"/>
      <c r="L33" s="71"/>
      <c r="M33" s="7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57"/>
    </row>
    <row r="34" spans="1:24" x14ac:dyDescent="0.2">
      <c r="A34" s="56"/>
      <c r="B34" s="11"/>
      <c r="C34" s="11"/>
      <c r="D34" s="11"/>
      <c r="E34" s="11"/>
      <c r="F34" s="11"/>
      <c r="G34" s="11"/>
      <c r="H34" s="11"/>
      <c r="I34" s="71"/>
      <c r="J34" s="71"/>
      <c r="K34" s="71"/>
      <c r="L34" s="71"/>
      <c r="M34" s="7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57"/>
    </row>
    <row r="35" spans="1:24" x14ac:dyDescent="0.2">
      <c r="A35" s="56"/>
      <c r="B35" s="11"/>
      <c r="C35" s="11"/>
      <c r="D35" s="11"/>
      <c r="E35" s="11"/>
      <c r="F35" s="11"/>
      <c r="G35" s="11"/>
      <c r="H35" s="11"/>
      <c r="I35" s="71"/>
      <c r="J35" s="71"/>
      <c r="K35" s="71"/>
      <c r="L35" s="71"/>
      <c r="M35" s="7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57"/>
    </row>
    <row r="36" spans="1:24" x14ac:dyDescent="0.2">
      <c r="A36" s="56"/>
      <c r="B36" s="11"/>
      <c r="C36" s="11"/>
      <c r="D36" s="11"/>
      <c r="E36" s="11"/>
      <c r="F36" s="11"/>
      <c r="G36" s="11"/>
      <c r="H36" s="11"/>
      <c r="I36" s="71"/>
      <c r="J36" s="71"/>
      <c r="K36" s="71"/>
      <c r="L36" s="71"/>
      <c r="M36" s="7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57"/>
    </row>
    <row r="37" spans="1:24" x14ac:dyDescent="0.2">
      <c r="A37" s="56"/>
      <c r="B37" s="11"/>
      <c r="C37" s="11"/>
      <c r="D37" s="11"/>
      <c r="E37" s="11"/>
      <c r="F37" s="11"/>
      <c r="G37" s="11"/>
      <c r="H37" s="11"/>
      <c r="I37" s="71"/>
      <c r="J37" s="71"/>
      <c r="K37" s="71"/>
      <c r="L37" s="71"/>
      <c r="M37" s="7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57"/>
    </row>
    <row r="38" spans="1:24" x14ac:dyDescent="0.2">
      <c r="A38" s="56"/>
      <c r="B38" s="11"/>
      <c r="C38" s="11"/>
      <c r="D38" s="11"/>
      <c r="E38" s="11"/>
      <c r="F38" s="11"/>
      <c r="G38" s="11"/>
      <c r="H38" s="11"/>
      <c r="I38" s="71"/>
      <c r="J38" s="71"/>
      <c r="K38" s="71"/>
      <c r="L38" s="71"/>
      <c r="M38" s="7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57"/>
    </row>
    <row r="39" spans="1:24" x14ac:dyDescent="0.2">
      <c r="A39" s="56"/>
      <c r="B39" s="11"/>
      <c r="C39" s="11"/>
      <c r="D39" s="11"/>
      <c r="E39" s="11"/>
      <c r="F39" s="11"/>
      <c r="G39" s="11"/>
      <c r="H39" s="11"/>
      <c r="I39" s="71"/>
      <c r="J39" s="71"/>
      <c r="K39" s="71"/>
      <c r="L39" s="71"/>
      <c r="M39" s="7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7"/>
    </row>
    <row r="40" spans="1:24" x14ac:dyDescent="0.2">
      <c r="A40" s="56"/>
      <c r="B40" s="11"/>
      <c r="C40" s="11"/>
      <c r="D40" s="11"/>
      <c r="E40" s="11"/>
      <c r="F40" s="11"/>
      <c r="G40" s="11"/>
      <c r="H40" s="11"/>
      <c r="I40" s="71"/>
      <c r="J40" s="71"/>
      <c r="K40" s="71"/>
      <c r="L40" s="71"/>
      <c r="M40" s="7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57"/>
    </row>
    <row r="41" spans="1:24" x14ac:dyDescent="0.2">
      <c r="A41" s="56"/>
      <c r="B41" s="11"/>
      <c r="C41" s="11"/>
      <c r="D41" s="11"/>
      <c r="E41" s="11"/>
      <c r="F41" s="11"/>
      <c r="G41" s="11"/>
      <c r="H41" s="11"/>
      <c r="I41" s="71"/>
      <c r="J41" s="71"/>
      <c r="K41" s="71"/>
      <c r="L41" s="71"/>
      <c r="M41" s="7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57"/>
    </row>
    <row r="42" spans="1:24" x14ac:dyDescent="0.2">
      <c r="A42" s="56"/>
      <c r="B42" s="11"/>
      <c r="C42" s="11"/>
      <c r="D42" s="11"/>
      <c r="E42" s="11"/>
      <c r="F42" s="11"/>
      <c r="G42" s="11"/>
      <c r="H42" s="11"/>
      <c r="I42" s="71"/>
      <c r="J42" s="71"/>
      <c r="K42" s="71"/>
      <c r="L42" s="71"/>
      <c r="M42" s="7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57"/>
    </row>
    <row r="43" spans="1:24" x14ac:dyDescent="0.2">
      <c r="A43" s="56"/>
      <c r="B43" s="11"/>
      <c r="C43" s="11"/>
      <c r="D43" s="11"/>
      <c r="E43" s="11"/>
      <c r="F43" s="11"/>
      <c r="G43" s="11"/>
      <c r="H43" s="11"/>
      <c r="I43" s="71"/>
      <c r="J43" s="71"/>
      <c r="K43" s="71"/>
      <c r="L43" s="71"/>
      <c r="M43" s="7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57"/>
    </row>
    <row r="44" spans="1:24" x14ac:dyDescent="0.2">
      <c r="A44" s="56"/>
      <c r="B44" s="11"/>
      <c r="C44" s="11"/>
      <c r="D44" s="11"/>
      <c r="E44" s="11"/>
      <c r="F44" s="11"/>
      <c r="G44" s="11"/>
      <c r="H44" s="11"/>
      <c r="I44" s="71"/>
      <c r="J44" s="71"/>
      <c r="K44" s="71"/>
      <c r="L44" s="71"/>
      <c r="M44" s="7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57"/>
    </row>
    <row r="45" spans="1:24" ht="13.5" thickBo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4" x14ac:dyDescent="0.2">
      <c r="A46" s="6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5"/>
    </row>
    <row r="47" spans="1:24" ht="15" x14ac:dyDescent="0.25">
      <c r="A47" s="66" t="s">
        <v>44</v>
      </c>
      <c r="B47" s="67" t="s">
        <v>13</v>
      </c>
      <c r="C47" s="7" t="s">
        <v>14</v>
      </c>
      <c r="D47" s="68" t="s">
        <v>15</v>
      </c>
      <c r="E47" s="68" t="s">
        <v>18</v>
      </c>
      <c r="F47" s="68" t="s">
        <v>19</v>
      </c>
      <c r="G47" s="68" t="s">
        <v>27</v>
      </c>
      <c r="H47" s="68" t="s">
        <v>31</v>
      </c>
      <c r="I47" s="68" t="s">
        <v>54</v>
      </c>
      <c r="J47" s="68" t="s">
        <v>58</v>
      </c>
      <c r="K47" s="68" t="s">
        <v>59</v>
      </c>
      <c r="L47" s="68" t="s">
        <v>60</v>
      </c>
      <c r="M47" s="68" t="s">
        <v>68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57"/>
    </row>
    <row r="48" spans="1:24" x14ac:dyDescent="0.2">
      <c r="A48" s="56" t="s">
        <v>20</v>
      </c>
      <c r="B48" s="11">
        <f>Data!$H$4</f>
        <v>82</v>
      </c>
      <c r="C48" s="11">
        <f>Data!$H$12</f>
        <v>89</v>
      </c>
      <c r="D48" s="11">
        <f>Data!$H$20</f>
        <v>101</v>
      </c>
      <c r="E48" s="11">
        <f>Data!$H$28</f>
        <v>78</v>
      </c>
      <c r="F48" s="11">
        <f>Data!$H$36</f>
        <v>76</v>
      </c>
      <c r="G48" s="11">
        <f>Data!$H$44</f>
        <v>80</v>
      </c>
      <c r="H48" s="11">
        <f>Data!$H$52</f>
        <v>88</v>
      </c>
      <c r="I48" s="71">
        <f>Data!$H$60</f>
        <v>81</v>
      </c>
      <c r="J48" s="71">
        <f>Data!$H$68</f>
        <v>70</v>
      </c>
      <c r="K48" s="71">
        <f>Data!$H$76</f>
        <v>66</v>
      </c>
      <c r="L48" s="71">
        <f>Data!$H$84</f>
        <v>63</v>
      </c>
      <c r="M48" s="71">
        <f>Data!$H$92</f>
        <v>43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57"/>
    </row>
    <row r="49" spans="1:24" x14ac:dyDescent="0.2">
      <c r="A49" s="56" t="s">
        <v>23</v>
      </c>
      <c r="B49" s="11">
        <f>Data!$I$4</f>
        <v>54</v>
      </c>
      <c r="C49" s="11">
        <f>Data!$I$12</f>
        <v>61</v>
      </c>
      <c r="D49" s="11">
        <f>Data!$I$20</f>
        <v>74</v>
      </c>
      <c r="E49" s="11">
        <f>Data!$I$28</f>
        <v>64</v>
      </c>
      <c r="F49" s="11">
        <f>Data!$I$36</f>
        <v>60</v>
      </c>
      <c r="G49" s="11">
        <f>Data!$I$44</f>
        <v>53</v>
      </c>
      <c r="H49" s="11">
        <f>Data!$I$52</f>
        <v>57</v>
      </c>
      <c r="I49" s="71">
        <f>Data!$I$60</f>
        <v>41</v>
      </c>
      <c r="J49" s="71">
        <f>Data!$I$68</f>
        <v>48</v>
      </c>
      <c r="K49" s="71">
        <f>Data!$I$76</f>
        <v>50</v>
      </c>
      <c r="L49" s="71">
        <f>Data!$I$84</f>
        <v>54</v>
      </c>
      <c r="M49" s="71">
        <f>Data!$I$92</f>
        <v>45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57"/>
    </row>
    <row r="50" spans="1:24" x14ac:dyDescent="0.2">
      <c r="A50" s="56" t="s">
        <v>21</v>
      </c>
      <c r="B50" s="11">
        <f>Data!$J$4</f>
        <v>73</v>
      </c>
      <c r="C50" s="11">
        <f>Data!$J$12</f>
        <v>74</v>
      </c>
      <c r="D50" s="11">
        <f>Data!$J$20</f>
        <v>86</v>
      </c>
      <c r="E50" s="11">
        <f>Data!$J$28</f>
        <v>72</v>
      </c>
      <c r="F50" s="11">
        <f>Data!$J$36</f>
        <v>70</v>
      </c>
      <c r="G50" s="11">
        <f>Data!$J$44</f>
        <v>70</v>
      </c>
      <c r="H50" s="11">
        <f>Data!$J$52</f>
        <v>71</v>
      </c>
      <c r="I50" s="71">
        <f>Data!$J$60</f>
        <v>77</v>
      </c>
      <c r="J50" s="71">
        <f>Data!$J$68</f>
        <v>71</v>
      </c>
      <c r="K50" s="71">
        <f>Data!$J$76</f>
        <v>57</v>
      </c>
      <c r="L50" s="71">
        <f>Data!$J$84</f>
        <v>55</v>
      </c>
      <c r="M50" s="71">
        <f>Data!$J$92</f>
        <v>46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57"/>
    </row>
    <row r="51" spans="1:24" x14ac:dyDescent="0.2">
      <c r="A51" s="56" t="s">
        <v>24</v>
      </c>
      <c r="B51" s="11">
        <f>Data!$K$4</f>
        <v>67</v>
      </c>
      <c r="C51" s="11">
        <f>Data!$K$12</f>
        <v>63</v>
      </c>
      <c r="D51" s="11">
        <f>Data!$K$20</f>
        <v>55</v>
      </c>
      <c r="E51" s="11">
        <f>Data!$K$28</f>
        <v>41</v>
      </c>
      <c r="F51" s="11">
        <f>Data!$K$36</f>
        <v>43</v>
      </c>
      <c r="G51" s="11">
        <f>Data!$K$44</f>
        <v>51</v>
      </c>
      <c r="H51" s="11">
        <f>Data!$K$52</f>
        <v>56</v>
      </c>
      <c r="I51" s="71">
        <f>Data!$K$60</f>
        <v>49</v>
      </c>
      <c r="J51" s="71">
        <f>Data!$K$68</f>
        <v>46</v>
      </c>
      <c r="K51" s="71">
        <f>Data!$K$76</f>
        <v>32</v>
      </c>
      <c r="L51" s="71">
        <f>Data!$K$84</f>
        <v>39</v>
      </c>
      <c r="M51" s="71">
        <f>Data!$K$92</f>
        <v>34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57"/>
    </row>
    <row r="52" spans="1:24" x14ac:dyDescent="0.2">
      <c r="A52" s="56" t="s">
        <v>22</v>
      </c>
      <c r="B52" s="11">
        <f>Data!$L$4</f>
        <v>42</v>
      </c>
      <c r="C52" s="11">
        <f>Data!$L$12</f>
        <v>44</v>
      </c>
      <c r="D52" s="11">
        <f>Data!$L$20</f>
        <v>45</v>
      </c>
      <c r="E52" s="11">
        <f>Data!$L$28</f>
        <v>37</v>
      </c>
      <c r="F52" s="11">
        <f>Data!$L$36</f>
        <v>35</v>
      </c>
      <c r="G52" s="11">
        <f>Data!$L$44</f>
        <v>47</v>
      </c>
      <c r="H52" s="11">
        <f>Data!$L$52</f>
        <v>51</v>
      </c>
      <c r="I52" s="71">
        <f>Data!$L$60</f>
        <v>46</v>
      </c>
      <c r="J52" s="71">
        <f>Data!$L$68</f>
        <v>49</v>
      </c>
      <c r="K52" s="71">
        <f>Data!$L$76</f>
        <v>47</v>
      </c>
      <c r="L52" s="71">
        <f>Data!$L$84</f>
        <v>44</v>
      </c>
      <c r="M52" s="71">
        <f>Data!$L$92</f>
        <v>38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57"/>
    </row>
    <row r="53" spans="1:24" x14ac:dyDescent="0.2">
      <c r="A53" s="56" t="s">
        <v>25</v>
      </c>
      <c r="B53" s="11">
        <f>Data!$M$4</f>
        <v>42</v>
      </c>
      <c r="C53" s="11">
        <f>Data!$M$12</f>
        <v>36</v>
      </c>
      <c r="D53" s="11">
        <f>Data!$M$20</f>
        <v>31</v>
      </c>
      <c r="E53" s="11">
        <f>Data!$M$28</f>
        <v>28</v>
      </c>
      <c r="F53" s="11">
        <f>Data!$M$36</f>
        <v>28</v>
      </c>
      <c r="G53" s="11">
        <f>Data!$M$44</f>
        <v>17</v>
      </c>
      <c r="H53" s="11">
        <f>Data!$M$52</f>
        <v>21</v>
      </c>
      <c r="I53" s="71">
        <f>Data!$M$60</f>
        <v>35</v>
      </c>
      <c r="J53" s="71">
        <f>Data!$M$68</f>
        <v>33</v>
      </c>
      <c r="K53" s="71">
        <f>Data!$M$76</f>
        <v>37</v>
      </c>
      <c r="L53" s="71">
        <f>Data!$M$84</f>
        <v>27</v>
      </c>
      <c r="M53" s="71">
        <f>Data!$M$92</f>
        <v>18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57"/>
    </row>
    <row r="54" spans="1:24" x14ac:dyDescent="0.2">
      <c r="A54" s="56"/>
      <c r="B54" s="11"/>
      <c r="C54" s="11"/>
      <c r="D54" s="11"/>
      <c r="E54" s="11"/>
      <c r="F54" s="11"/>
      <c r="G54" s="11"/>
      <c r="H54" s="11"/>
      <c r="I54" s="71"/>
      <c r="J54" s="71"/>
      <c r="K54" s="71"/>
      <c r="L54" s="71"/>
      <c r="M54" s="7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57"/>
    </row>
    <row r="55" spans="1:24" x14ac:dyDescent="0.2">
      <c r="A55" s="56"/>
      <c r="B55" s="11"/>
      <c r="C55" s="11"/>
      <c r="D55" s="11"/>
      <c r="E55" s="11"/>
      <c r="F55" s="11"/>
      <c r="G55" s="11"/>
      <c r="H55" s="11"/>
      <c r="I55" s="71"/>
      <c r="J55" s="71"/>
      <c r="K55" s="71"/>
      <c r="L55" s="71"/>
      <c r="M55" s="7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57"/>
    </row>
    <row r="56" spans="1:24" x14ac:dyDescent="0.2">
      <c r="A56" s="56"/>
      <c r="B56" s="11"/>
      <c r="C56" s="11"/>
      <c r="D56" s="11"/>
      <c r="E56" s="11"/>
      <c r="F56" s="11"/>
      <c r="G56" s="11"/>
      <c r="H56" s="11"/>
      <c r="I56" s="71"/>
      <c r="J56" s="71"/>
      <c r="K56" s="71"/>
      <c r="L56" s="71"/>
      <c r="M56" s="7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57"/>
    </row>
    <row r="57" spans="1:24" x14ac:dyDescent="0.2">
      <c r="A57" s="56"/>
      <c r="B57" s="11"/>
      <c r="C57" s="11"/>
      <c r="D57" s="11"/>
      <c r="E57" s="11"/>
      <c r="F57" s="11"/>
      <c r="G57" s="11"/>
      <c r="H57" s="11"/>
      <c r="I57" s="71"/>
      <c r="J57" s="71"/>
      <c r="K57" s="71"/>
      <c r="L57" s="71"/>
      <c r="M57" s="7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57"/>
    </row>
    <row r="58" spans="1:24" x14ac:dyDescent="0.2">
      <c r="A58" s="56"/>
      <c r="B58" s="11"/>
      <c r="C58" s="11"/>
      <c r="D58" s="11"/>
      <c r="E58" s="11"/>
      <c r="F58" s="11"/>
      <c r="G58" s="11"/>
      <c r="H58" s="11"/>
      <c r="I58" s="71"/>
      <c r="J58" s="71"/>
      <c r="K58" s="71"/>
      <c r="L58" s="71"/>
      <c r="M58" s="7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57"/>
    </row>
    <row r="59" spans="1:24" x14ac:dyDescent="0.2">
      <c r="A59" s="56"/>
      <c r="B59" s="11"/>
      <c r="C59" s="11"/>
      <c r="D59" s="11"/>
      <c r="E59" s="11"/>
      <c r="F59" s="11"/>
      <c r="G59" s="11"/>
      <c r="H59" s="11"/>
      <c r="I59" s="71"/>
      <c r="J59" s="71"/>
      <c r="K59" s="71"/>
      <c r="L59" s="71"/>
      <c r="M59" s="7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57"/>
    </row>
    <row r="60" spans="1:24" x14ac:dyDescent="0.2">
      <c r="A60" s="56"/>
      <c r="B60" s="11"/>
      <c r="C60" s="11"/>
      <c r="D60" s="11"/>
      <c r="E60" s="11"/>
      <c r="F60" s="11"/>
      <c r="G60" s="11"/>
      <c r="H60" s="11"/>
      <c r="I60" s="71"/>
      <c r="J60" s="71"/>
      <c r="K60" s="71"/>
      <c r="L60" s="71"/>
      <c r="M60" s="7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57"/>
    </row>
    <row r="61" spans="1:24" x14ac:dyDescent="0.2">
      <c r="A61" s="56"/>
      <c r="B61" s="11"/>
      <c r="C61" s="11"/>
      <c r="D61" s="11"/>
      <c r="E61" s="11"/>
      <c r="F61" s="11"/>
      <c r="G61" s="11"/>
      <c r="H61" s="11"/>
      <c r="I61" s="71"/>
      <c r="J61" s="71"/>
      <c r="K61" s="71"/>
      <c r="L61" s="71"/>
      <c r="M61" s="7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57"/>
    </row>
    <row r="62" spans="1:24" x14ac:dyDescent="0.2">
      <c r="A62" s="56"/>
      <c r="B62" s="11"/>
      <c r="C62" s="11"/>
      <c r="D62" s="11"/>
      <c r="E62" s="11"/>
      <c r="F62" s="11"/>
      <c r="G62" s="11"/>
      <c r="H62" s="11"/>
      <c r="I62" s="71"/>
      <c r="J62" s="71"/>
      <c r="K62" s="71"/>
      <c r="L62" s="71"/>
      <c r="M62" s="7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57"/>
    </row>
    <row r="63" spans="1:24" x14ac:dyDescent="0.2">
      <c r="A63" s="56"/>
      <c r="B63" s="11"/>
      <c r="C63" s="11"/>
      <c r="D63" s="11"/>
      <c r="E63" s="11"/>
      <c r="F63" s="11"/>
      <c r="G63" s="11"/>
      <c r="H63" s="11"/>
      <c r="I63" s="71"/>
      <c r="J63" s="71"/>
      <c r="K63" s="71"/>
      <c r="L63" s="71"/>
      <c r="M63" s="7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57"/>
    </row>
    <row r="64" spans="1:24" x14ac:dyDescent="0.2">
      <c r="A64" s="56"/>
      <c r="B64" s="11"/>
      <c r="C64" s="11"/>
      <c r="D64" s="11"/>
      <c r="E64" s="11"/>
      <c r="F64" s="11"/>
      <c r="G64" s="11"/>
      <c r="H64" s="11"/>
      <c r="I64" s="71"/>
      <c r="J64" s="71"/>
      <c r="K64" s="71"/>
      <c r="L64" s="71"/>
      <c r="M64" s="7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57"/>
    </row>
    <row r="65" spans="1:24" x14ac:dyDescent="0.2">
      <c r="A65" s="56"/>
      <c r="B65" s="11"/>
      <c r="C65" s="11"/>
      <c r="D65" s="11"/>
      <c r="E65" s="11"/>
      <c r="F65" s="11"/>
      <c r="G65" s="11"/>
      <c r="H65" s="11"/>
      <c r="I65" s="71"/>
      <c r="J65" s="71"/>
      <c r="K65" s="71"/>
      <c r="L65" s="71"/>
      <c r="M65" s="7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57"/>
    </row>
    <row r="66" spans="1:24" x14ac:dyDescent="0.2">
      <c r="A66" s="56"/>
      <c r="B66" s="11"/>
      <c r="C66" s="11"/>
      <c r="D66" s="11"/>
      <c r="E66" s="11"/>
      <c r="F66" s="11"/>
      <c r="G66" s="11"/>
      <c r="H66" s="11"/>
      <c r="I66" s="71"/>
      <c r="J66" s="71"/>
      <c r="K66" s="71"/>
      <c r="L66" s="71"/>
      <c r="M66" s="7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57"/>
    </row>
    <row r="67" spans="1:24" x14ac:dyDescent="0.2">
      <c r="A67" s="56"/>
      <c r="B67" s="11"/>
      <c r="C67" s="11"/>
      <c r="D67" s="11"/>
      <c r="E67" s="11"/>
      <c r="F67" s="11"/>
      <c r="G67" s="11"/>
      <c r="H67" s="11"/>
      <c r="I67" s="71"/>
      <c r="J67" s="71"/>
      <c r="K67" s="71"/>
      <c r="L67" s="71"/>
      <c r="M67" s="7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57"/>
    </row>
    <row r="68" spans="1:24" ht="13.5" thickBot="1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0"/>
    </row>
    <row r="69" spans="1:24" x14ac:dyDescent="0.2">
      <c r="A69" s="6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</row>
    <row r="70" spans="1:24" ht="15" x14ac:dyDescent="0.25">
      <c r="A70" s="66" t="s">
        <v>45</v>
      </c>
      <c r="B70" s="67" t="s">
        <v>13</v>
      </c>
      <c r="C70" s="7" t="s">
        <v>14</v>
      </c>
      <c r="D70" s="68" t="s">
        <v>15</v>
      </c>
      <c r="E70" s="68" t="s">
        <v>18</v>
      </c>
      <c r="F70" s="68" t="s">
        <v>19</v>
      </c>
      <c r="G70" s="68" t="s">
        <v>27</v>
      </c>
      <c r="H70" s="68" t="s">
        <v>31</v>
      </c>
      <c r="I70" s="68" t="s">
        <v>54</v>
      </c>
      <c r="J70" s="68" t="s">
        <v>58</v>
      </c>
      <c r="K70" s="68" t="s">
        <v>59</v>
      </c>
      <c r="L70" s="68" t="s">
        <v>60</v>
      </c>
      <c r="M70" s="68" t="s">
        <v>68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57"/>
    </row>
    <row r="71" spans="1:24" x14ac:dyDescent="0.2">
      <c r="A71" s="56" t="s">
        <v>20</v>
      </c>
      <c r="B71" s="11">
        <f>Data!$H$5</f>
        <v>121</v>
      </c>
      <c r="C71" s="11">
        <f>Data!$H$13</f>
        <v>124</v>
      </c>
      <c r="D71" s="11">
        <f>Data!$H$21</f>
        <v>150</v>
      </c>
      <c r="E71" s="11">
        <f>Data!$H$29</f>
        <v>146</v>
      </c>
      <c r="F71" s="11">
        <f>Data!$H$37</f>
        <v>135</v>
      </c>
      <c r="G71" s="11">
        <f>Data!$H$45</f>
        <v>139</v>
      </c>
      <c r="H71" s="11">
        <f>Data!$H$53</f>
        <v>141</v>
      </c>
      <c r="I71" s="71">
        <f>Data!$H$61</f>
        <v>162</v>
      </c>
      <c r="J71" s="71">
        <f>Data!$H$69</f>
        <v>183</v>
      </c>
      <c r="K71" s="71">
        <f>Data!$H$77</f>
        <v>179</v>
      </c>
      <c r="L71" s="71">
        <f>Data!$H$85</f>
        <v>183</v>
      </c>
      <c r="M71" s="71">
        <f>Data!$H$93</f>
        <v>96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57"/>
    </row>
    <row r="72" spans="1:24" x14ac:dyDescent="0.2">
      <c r="A72" s="56" t="s">
        <v>23</v>
      </c>
      <c r="B72" s="11">
        <f>Data!$I$5</f>
        <v>133</v>
      </c>
      <c r="C72" s="11">
        <f>Data!$I$13</f>
        <v>154</v>
      </c>
      <c r="D72" s="11">
        <f>Data!$I$21</f>
        <v>159</v>
      </c>
      <c r="E72" s="11">
        <f>Data!$I$29</f>
        <v>156</v>
      </c>
      <c r="F72" s="11">
        <f>Data!$I$37</f>
        <v>160</v>
      </c>
      <c r="G72" s="11">
        <f>Data!$I$45</f>
        <v>182</v>
      </c>
      <c r="H72" s="11">
        <f>Data!$I$53</f>
        <v>208</v>
      </c>
      <c r="I72" s="71">
        <f>Data!$I$61</f>
        <v>189</v>
      </c>
      <c r="J72" s="71">
        <f>Data!$I$69</f>
        <v>175</v>
      </c>
      <c r="K72" s="71">
        <f>Data!$I$77</f>
        <v>168</v>
      </c>
      <c r="L72" s="71">
        <f>Data!$I$85</f>
        <v>161</v>
      </c>
      <c r="M72" s="71">
        <f>Data!$I$93</f>
        <v>115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57"/>
    </row>
    <row r="73" spans="1:24" x14ac:dyDescent="0.2">
      <c r="A73" s="56" t="s">
        <v>21</v>
      </c>
      <c r="B73" s="11">
        <f>Data!$J$5</f>
        <v>118</v>
      </c>
      <c r="C73" s="11">
        <f>Data!$J$13</f>
        <v>122</v>
      </c>
      <c r="D73" s="11">
        <f>Data!$J$21</f>
        <v>123</v>
      </c>
      <c r="E73" s="11">
        <f>Data!$J$29</f>
        <v>97</v>
      </c>
      <c r="F73" s="11">
        <f>Data!$J$37</f>
        <v>84</v>
      </c>
      <c r="G73" s="11">
        <f>Data!$J$45</f>
        <v>106</v>
      </c>
      <c r="H73" s="11">
        <f>Data!$J$53</f>
        <v>106</v>
      </c>
      <c r="I73" s="71">
        <f>Data!$J$61</f>
        <v>107</v>
      </c>
      <c r="J73" s="71">
        <f>Data!$J$69</f>
        <v>104</v>
      </c>
      <c r="K73" s="71">
        <f>Data!$J$77</f>
        <v>130</v>
      </c>
      <c r="L73" s="71">
        <f>Data!$J$85</f>
        <v>140</v>
      </c>
      <c r="M73" s="71">
        <f>Data!$J$93</f>
        <v>104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57"/>
    </row>
    <row r="74" spans="1:24" x14ac:dyDescent="0.2">
      <c r="A74" s="56" t="s">
        <v>24</v>
      </c>
      <c r="B74" s="11">
        <f>Data!$K$5</f>
        <v>115</v>
      </c>
      <c r="C74" s="11">
        <f>Data!$K$13</f>
        <v>113</v>
      </c>
      <c r="D74" s="11">
        <f>Data!$K$21</f>
        <v>109</v>
      </c>
      <c r="E74" s="11">
        <f>Data!$K$29</f>
        <v>113</v>
      </c>
      <c r="F74" s="11">
        <f>Data!$K$37</f>
        <v>96</v>
      </c>
      <c r="G74" s="11">
        <f>Data!$K$45</f>
        <v>114</v>
      </c>
      <c r="H74" s="11">
        <f>Data!$K$53</f>
        <v>149</v>
      </c>
      <c r="I74" s="71">
        <f>Data!$K$61</f>
        <v>149</v>
      </c>
      <c r="J74" s="71">
        <f>Data!$K$69</f>
        <v>163</v>
      </c>
      <c r="K74" s="71">
        <f>Data!$K$77</f>
        <v>147</v>
      </c>
      <c r="L74" s="71">
        <f>Data!$K$85</f>
        <v>129</v>
      </c>
      <c r="M74" s="71">
        <f>Data!$K$93</f>
        <v>99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57"/>
    </row>
    <row r="75" spans="1:24" x14ac:dyDescent="0.2">
      <c r="A75" s="56" t="s">
        <v>22</v>
      </c>
      <c r="B75" s="11">
        <f>Data!$L$5</f>
        <v>61</v>
      </c>
      <c r="C75" s="11">
        <f>Data!$L$13</f>
        <v>67</v>
      </c>
      <c r="D75" s="11">
        <f>Data!$L$21</f>
        <v>74</v>
      </c>
      <c r="E75" s="11">
        <f>Data!$L$29</f>
        <v>61</v>
      </c>
      <c r="F75" s="11">
        <f>Data!$L$37</f>
        <v>56</v>
      </c>
      <c r="G75" s="11">
        <f>Data!$L$45</f>
        <v>43</v>
      </c>
      <c r="H75" s="11">
        <f>Data!$L$53</f>
        <v>59</v>
      </c>
      <c r="I75" s="71">
        <f>Data!$L$61</f>
        <v>61</v>
      </c>
      <c r="J75" s="71">
        <f>Data!$L$69</f>
        <v>66</v>
      </c>
      <c r="K75" s="71">
        <f>Data!$L$77</f>
        <v>59</v>
      </c>
      <c r="L75" s="71">
        <f>Data!$L$85</f>
        <v>59</v>
      </c>
      <c r="M75" s="71">
        <f>Data!$L$93</f>
        <v>76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57"/>
    </row>
    <row r="76" spans="1:24" x14ac:dyDescent="0.2">
      <c r="A76" s="56" t="s">
        <v>25</v>
      </c>
      <c r="B76" s="11">
        <f>Data!$M$5</f>
        <v>55</v>
      </c>
      <c r="C76" s="11">
        <f>Data!$M$13</f>
        <v>63</v>
      </c>
      <c r="D76" s="11">
        <f>Data!$M$21</f>
        <v>56</v>
      </c>
      <c r="E76" s="11">
        <f>Data!$M$29</f>
        <v>46</v>
      </c>
      <c r="F76" s="11">
        <f>Data!$M$37</f>
        <v>51</v>
      </c>
      <c r="G76" s="11">
        <f>Data!$M$45</f>
        <v>57</v>
      </c>
      <c r="H76" s="11">
        <f>Data!$M$53</f>
        <v>73</v>
      </c>
      <c r="I76" s="71">
        <f>Data!$M$61</f>
        <v>83</v>
      </c>
      <c r="J76" s="71">
        <f>Data!$M$69</f>
        <v>93</v>
      </c>
      <c r="K76" s="71">
        <f>Data!$M$77</f>
        <v>95</v>
      </c>
      <c r="L76" s="71">
        <f>Data!$M$85</f>
        <v>104</v>
      </c>
      <c r="M76" s="71">
        <f>Data!$M$93</f>
        <v>86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57"/>
    </row>
    <row r="77" spans="1:24" x14ac:dyDescent="0.2">
      <c r="A77" s="56"/>
      <c r="B77" s="11"/>
      <c r="C77" s="11"/>
      <c r="D77" s="11"/>
      <c r="E77" s="11"/>
      <c r="F77" s="11"/>
      <c r="G77" s="11"/>
      <c r="H77" s="11"/>
      <c r="I77" s="71"/>
      <c r="J77" s="71"/>
      <c r="K77" s="71"/>
      <c r="L77" s="71"/>
      <c r="M77" s="7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57"/>
    </row>
    <row r="78" spans="1:24" x14ac:dyDescent="0.2">
      <c r="A78" s="56"/>
      <c r="B78" s="11"/>
      <c r="C78" s="11"/>
      <c r="D78" s="11"/>
      <c r="E78" s="11"/>
      <c r="F78" s="11"/>
      <c r="G78" s="11"/>
      <c r="H78" s="11"/>
      <c r="I78" s="71"/>
      <c r="J78" s="71"/>
      <c r="K78" s="71"/>
      <c r="L78" s="71"/>
      <c r="M78" s="7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57"/>
    </row>
    <row r="79" spans="1:24" x14ac:dyDescent="0.2">
      <c r="A79" s="56"/>
      <c r="B79" s="11"/>
      <c r="C79" s="11"/>
      <c r="D79" s="11"/>
      <c r="E79" s="11"/>
      <c r="F79" s="11"/>
      <c r="G79" s="11"/>
      <c r="H79" s="11"/>
      <c r="I79" s="71"/>
      <c r="J79" s="71"/>
      <c r="K79" s="71"/>
      <c r="L79" s="71"/>
      <c r="M79" s="7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57"/>
    </row>
    <row r="80" spans="1:24" x14ac:dyDescent="0.2">
      <c r="A80" s="56"/>
      <c r="B80" s="11"/>
      <c r="C80" s="11"/>
      <c r="D80" s="11"/>
      <c r="E80" s="11"/>
      <c r="F80" s="11"/>
      <c r="G80" s="11"/>
      <c r="H80" s="11"/>
      <c r="I80" s="71"/>
      <c r="J80" s="71"/>
      <c r="K80" s="71"/>
      <c r="L80" s="71"/>
      <c r="M80" s="7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57"/>
    </row>
    <row r="81" spans="1:24" x14ac:dyDescent="0.2">
      <c r="A81" s="56"/>
      <c r="B81" s="11"/>
      <c r="C81" s="11"/>
      <c r="D81" s="11"/>
      <c r="E81" s="11"/>
      <c r="F81" s="11"/>
      <c r="G81" s="11"/>
      <c r="H81" s="11"/>
      <c r="I81" s="71"/>
      <c r="J81" s="71"/>
      <c r="K81" s="71"/>
      <c r="L81" s="71"/>
      <c r="M81" s="7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57"/>
    </row>
    <row r="82" spans="1:24" x14ac:dyDescent="0.2">
      <c r="A82" s="56"/>
      <c r="B82" s="11"/>
      <c r="C82" s="11"/>
      <c r="D82" s="11"/>
      <c r="E82" s="11"/>
      <c r="F82" s="11"/>
      <c r="G82" s="11"/>
      <c r="H82" s="11"/>
      <c r="I82" s="71"/>
      <c r="J82" s="71"/>
      <c r="K82" s="71"/>
      <c r="L82" s="71"/>
      <c r="M82" s="7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57"/>
    </row>
    <row r="83" spans="1:24" x14ac:dyDescent="0.2">
      <c r="A83" s="56"/>
      <c r="B83" s="11"/>
      <c r="C83" s="11"/>
      <c r="D83" s="11"/>
      <c r="E83" s="11"/>
      <c r="F83" s="11"/>
      <c r="G83" s="11"/>
      <c r="H83" s="11"/>
      <c r="I83" s="71"/>
      <c r="J83" s="71"/>
      <c r="K83" s="71"/>
      <c r="L83" s="71"/>
      <c r="M83" s="7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57"/>
    </row>
    <row r="84" spans="1:24" x14ac:dyDescent="0.2">
      <c r="A84" s="56"/>
      <c r="B84" s="11"/>
      <c r="C84" s="11"/>
      <c r="D84" s="11"/>
      <c r="E84" s="11"/>
      <c r="F84" s="11"/>
      <c r="G84" s="11"/>
      <c r="H84" s="11"/>
      <c r="I84" s="71"/>
      <c r="J84" s="71"/>
      <c r="K84" s="71"/>
      <c r="L84" s="71"/>
      <c r="M84" s="7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57"/>
    </row>
    <row r="85" spans="1:24" x14ac:dyDescent="0.2">
      <c r="A85" s="56"/>
      <c r="B85" s="11"/>
      <c r="C85" s="11"/>
      <c r="D85" s="11"/>
      <c r="E85" s="11"/>
      <c r="F85" s="11"/>
      <c r="G85" s="11"/>
      <c r="H85" s="11"/>
      <c r="I85" s="71"/>
      <c r="J85" s="71"/>
      <c r="K85" s="71"/>
      <c r="L85" s="71"/>
      <c r="M85" s="7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57"/>
    </row>
    <row r="86" spans="1:24" x14ac:dyDescent="0.2">
      <c r="A86" s="56"/>
      <c r="B86" s="11"/>
      <c r="C86" s="11"/>
      <c r="D86" s="11"/>
      <c r="E86" s="11"/>
      <c r="F86" s="11"/>
      <c r="G86" s="11"/>
      <c r="H86" s="11"/>
      <c r="I86" s="71"/>
      <c r="J86" s="71"/>
      <c r="K86" s="71"/>
      <c r="L86" s="71"/>
      <c r="M86" s="7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57"/>
    </row>
    <row r="87" spans="1:24" x14ac:dyDescent="0.2">
      <c r="A87" s="56"/>
      <c r="B87" s="11"/>
      <c r="C87" s="11"/>
      <c r="D87" s="11"/>
      <c r="E87" s="11"/>
      <c r="F87" s="11"/>
      <c r="G87" s="11"/>
      <c r="H87" s="11"/>
      <c r="I87" s="71"/>
      <c r="J87" s="71"/>
      <c r="K87" s="71"/>
      <c r="L87" s="71"/>
      <c r="M87" s="7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57"/>
    </row>
    <row r="88" spans="1:24" x14ac:dyDescent="0.2">
      <c r="A88" s="56"/>
      <c r="B88" s="11"/>
      <c r="C88" s="11"/>
      <c r="D88" s="11"/>
      <c r="E88" s="11"/>
      <c r="F88" s="11"/>
      <c r="G88" s="11"/>
      <c r="H88" s="11"/>
      <c r="I88" s="71"/>
      <c r="J88" s="71"/>
      <c r="K88" s="71"/>
      <c r="L88" s="71"/>
      <c r="M88" s="7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57"/>
    </row>
    <row r="89" spans="1:24" x14ac:dyDescent="0.2">
      <c r="A89" s="56"/>
      <c r="B89" s="11"/>
      <c r="C89" s="11"/>
      <c r="D89" s="11"/>
      <c r="E89" s="11"/>
      <c r="F89" s="11"/>
      <c r="G89" s="11"/>
      <c r="H89" s="11"/>
      <c r="I89" s="71"/>
      <c r="J89" s="71"/>
      <c r="K89" s="71"/>
      <c r="L89" s="71"/>
      <c r="M89" s="7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57"/>
    </row>
    <row r="90" spans="1:24" x14ac:dyDescent="0.2">
      <c r="A90" s="56"/>
      <c r="B90" s="11"/>
      <c r="C90" s="11"/>
      <c r="D90" s="11"/>
      <c r="E90" s="11"/>
      <c r="F90" s="11"/>
      <c r="G90" s="11"/>
      <c r="H90" s="11"/>
      <c r="I90" s="71"/>
      <c r="J90" s="71"/>
      <c r="K90" s="71"/>
      <c r="L90" s="71"/>
      <c r="M90" s="7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57"/>
    </row>
    <row r="91" spans="1:24" ht="13.5" thickBot="1" x14ac:dyDescent="0.25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60"/>
    </row>
    <row r="92" spans="1:24" x14ac:dyDescent="0.2">
      <c r="A92" s="61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5"/>
    </row>
    <row r="93" spans="1:24" ht="15" x14ac:dyDescent="0.25">
      <c r="A93" s="66" t="s">
        <v>46</v>
      </c>
      <c r="B93" s="67" t="s">
        <v>13</v>
      </c>
      <c r="C93" s="7" t="s">
        <v>14</v>
      </c>
      <c r="D93" s="68" t="s">
        <v>15</v>
      </c>
      <c r="E93" s="68" t="s">
        <v>18</v>
      </c>
      <c r="F93" s="68" t="s">
        <v>19</v>
      </c>
      <c r="G93" s="68" t="s">
        <v>27</v>
      </c>
      <c r="H93" s="68" t="s">
        <v>31</v>
      </c>
      <c r="I93" s="68" t="s">
        <v>54</v>
      </c>
      <c r="J93" s="68" t="s">
        <v>58</v>
      </c>
      <c r="K93" s="68" t="s">
        <v>59</v>
      </c>
      <c r="L93" s="68" t="s">
        <v>60</v>
      </c>
      <c r="M93" s="68" t="s">
        <v>68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57"/>
    </row>
    <row r="94" spans="1:24" x14ac:dyDescent="0.2">
      <c r="A94" s="56" t="s">
        <v>20</v>
      </c>
      <c r="B94" s="11">
        <f>Data!$H$6</f>
        <v>53</v>
      </c>
      <c r="C94" s="11">
        <f>Data!$H$14</f>
        <v>42</v>
      </c>
      <c r="D94" s="11">
        <f>Data!$H$22</f>
        <v>75</v>
      </c>
      <c r="E94" s="11">
        <f>Data!$H$30</f>
        <v>70</v>
      </c>
      <c r="F94" s="11">
        <f>Data!$H$38</f>
        <v>75</v>
      </c>
      <c r="G94" s="11">
        <f>Data!$H$46</f>
        <v>65</v>
      </c>
      <c r="H94" s="11">
        <f>Data!$H$54</f>
        <v>67</v>
      </c>
      <c r="I94" s="71">
        <f>Data!$H$62</f>
        <v>81</v>
      </c>
      <c r="J94" s="71">
        <f>Data!$H$70</f>
        <v>87</v>
      </c>
      <c r="K94" s="71">
        <f>Data!$H$78</f>
        <v>59</v>
      </c>
      <c r="L94" s="71">
        <f>Data!$H$86</f>
        <v>78</v>
      </c>
      <c r="M94" s="71">
        <f>Data!$H$94</f>
        <v>47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57"/>
    </row>
    <row r="95" spans="1:24" x14ac:dyDescent="0.2">
      <c r="A95" s="56" t="s">
        <v>23</v>
      </c>
      <c r="B95" s="11">
        <f>Data!$I$6</f>
        <v>51</v>
      </c>
      <c r="C95" s="11">
        <f>Data!$I$14</f>
        <v>42</v>
      </c>
      <c r="D95" s="11">
        <f>Data!$I$22</f>
        <v>68</v>
      </c>
      <c r="E95" s="11">
        <f>Data!$I$30</f>
        <v>54</v>
      </c>
      <c r="F95" s="11">
        <f>Data!$I$38</f>
        <v>57</v>
      </c>
      <c r="G95" s="11">
        <f>Data!$I$46</f>
        <v>52</v>
      </c>
      <c r="H95" s="11">
        <f>Data!$I$54</f>
        <v>60</v>
      </c>
      <c r="I95" s="71">
        <f>Data!$I$62</f>
        <v>74</v>
      </c>
      <c r="J95" s="71">
        <f>Data!$I$70</f>
        <v>78</v>
      </c>
      <c r="K95" s="71">
        <f>Data!$I$78</f>
        <v>66</v>
      </c>
      <c r="L95" s="71">
        <f>Data!$I$86</f>
        <v>73</v>
      </c>
      <c r="M95" s="71">
        <f>Data!$I$94</f>
        <v>36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57"/>
    </row>
    <row r="96" spans="1:24" x14ac:dyDescent="0.2">
      <c r="A96" s="56" t="s">
        <v>21</v>
      </c>
      <c r="B96" s="11">
        <f>Data!$J$6</f>
        <v>38</v>
      </c>
      <c r="C96" s="11">
        <f>Data!$J$14</f>
        <v>49</v>
      </c>
      <c r="D96" s="11">
        <f>Data!$J$22</f>
        <v>62</v>
      </c>
      <c r="E96" s="11">
        <f>Data!$J$30</f>
        <v>48</v>
      </c>
      <c r="F96" s="11">
        <f>Data!$J$38</f>
        <v>47</v>
      </c>
      <c r="G96" s="11">
        <f>Data!$J$46</f>
        <v>66</v>
      </c>
      <c r="H96" s="11">
        <f>Data!$J$54</f>
        <v>72</v>
      </c>
      <c r="I96" s="71">
        <f>Data!$J$62</f>
        <v>69</v>
      </c>
      <c r="J96" s="71">
        <f>Data!$J$70</f>
        <v>68</v>
      </c>
      <c r="K96" s="71">
        <f>Data!$J$78</f>
        <v>76</v>
      </c>
      <c r="L96" s="71">
        <f>Data!$J$86</f>
        <v>77</v>
      </c>
      <c r="M96" s="71">
        <f>Data!$J$94</f>
        <v>28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57"/>
    </row>
    <row r="97" spans="1:24" x14ac:dyDescent="0.2">
      <c r="A97" s="56" t="s">
        <v>24</v>
      </c>
      <c r="B97" s="11">
        <f>Data!$K$6</f>
        <v>60</v>
      </c>
      <c r="C97" s="11">
        <f>Data!$K$14</f>
        <v>56</v>
      </c>
      <c r="D97" s="11">
        <f>Data!$K$22</f>
        <v>60</v>
      </c>
      <c r="E97" s="11">
        <f>Data!$K$30</f>
        <v>40</v>
      </c>
      <c r="F97" s="11">
        <f>Data!$K$38</f>
        <v>44</v>
      </c>
      <c r="G97" s="11">
        <f>Data!$K$46</f>
        <v>40</v>
      </c>
      <c r="H97" s="11">
        <f>Data!$K$54</f>
        <v>49</v>
      </c>
      <c r="I97" s="71">
        <f>Data!$K$62</f>
        <v>49</v>
      </c>
      <c r="J97" s="71">
        <f>Data!$K$70</f>
        <v>66</v>
      </c>
      <c r="K97" s="71">
        <f>Data!$K$78</f>
        <v>63</v>
      </c>
      <c r="L97" s="71">
        <f>Data!$K$86</f>
        <v>67</v>
      </c>
      <c r="M97" s="71">
        <f>Data!$K$94</f>
        <v>32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57"/>
    </row>
    <row r="98" spans="1:24" x14ac:dyDescent="0.2">
      <c r="A98" s="56" t="s">
        <v>22</v>
      </c>
      <c r="B98" s="11">
        <f>Data!$L$6</f>
        <v>34</v>
      </c>
      <c r="C98" s="11">
        <f>Data!$L$14</f>
        <v>32</v>
      </c>
      <c r="D98" s="11">
        <f>Data!$L$22</f>
        <v>29</v>
      </c>
      <c r="E98" s="11">
        <f>Data!$L$30</f>
        <v>26</v>
      </c>
      <c r="F98" s="11">
        <f>Data!$L$38</f>
        <v>18</v>
      </c>
      <c r="G98" s="11">
        <f>Data!$L$46</f>
        <v>21</v>
      </c>
      <c r="H98" s="11">
        <f>Data!$L$54</f>
        <v>34</v>
      </c>
      <c r="I98" s="71">
        <f>Data!$L$62</f>
        <v>42</v>
      </c>
      <c r="J98" s="71">
        <f>Data!$L$70</f>
        <v>42</v>
      </c>
      <c r="K98" s="71">
        <f>Data!$L$78</f>
        <v>24</v>
      </c>
      <c r="L98" s="71">
        <f>Data!$L$86</f>
        <v>28</v>
      </c>
      <c r="M98" s="71">
        <f>Data!$L$94</f>
        <v>26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57"/>
    </row>
    <row r="99" spans="1:24" x14ac:dyDescent="0.2">
      <c r="A99" s="56" t="s">
        <v>25</v>
      </c>
      <c r="B99" s="11">
        <f>Data!$M$6</f>
        <v>32</v>
      </c>
      <c r="C99" s="11">
        <f>Data!$M$14</f>
        <v>34</v>
      </c>
      <c r="D99" s="11">
        <f>Data!$M$22</f>
        <v>41</v>
      </c>
      <c r="E99" s="11">
        <f>Data!$M$30</f>
        <v>29</v>
      </c>
      <c r="F99" s="11">
        <f>Data!$M$38</f>
        <v>24</v>
      </c>
      <c r="G99" s="11">
        <f>Data!$M$46</f>
        <v>23</v>
      </c>
      <c r="H99" s="11">
        <f>Data!$M$54</f>
        <v>26</v>
      </c>
      <c r="I99" s="71">
        <f>Data!$M$62</f>
        <v>23</v>
      </c>
      <c r="J99" s="71">
        <f>Data!$M$70</f>
        <v>27</v>
      </c>
      <c r="K99" s="71">
        <f>Data!$M$78</f>
        <v>31</v>
      </c>
      <c r="L99" s="71">
        <f>Data!$M$86</f>
        <v>36</v>
      </c>
      <c r="M99" s="71">
        <f>Data!$M$94</f>
        <v>33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57"/>
    </row>
    <row r="100" spans="1:24" x14ac:dyDescent="0.2">
      <c r="A100" s="56"/>
      <c r="B100" s="11"/>
      <c r="C100" s="11"/>
      <c r="D100" s="11"/>
      <c r="E100" s="11"/>
      <c r="F100" s="11"/>
      <c r="G100" s="11"/>
      <c r="H100" s="11"/>
      <c r="I100" s="71"/>
      <c r="J100" s="71"/>
      <c r="K100" s="71"/>
      <c r="L100" s="71"/>
      <c r="M100" s="7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57"/>
    </row>
    <row r="101" spans="1:24" x14ac:dyDescent="0.2">
      <c r="A101" s="56"/>
      <c r="B101" s="11"/>
      <c r="C101" s="11"/>
      <c r="D101" s="11"/>
      <c r="E101" s="11"/>
      <c r="F101" s="11"/>
      <c r="G101" s="11"/>
      <c r="H101" s="11"/>
      <c r="I101" s="71"/>
      <c r="J101" s="71"/>
      <c r="K101" s="71"/>
      <c r="L101" s="71"/>
      <c r="M101" s="7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57"/>
    </row>
    <row r="102" spans="1:24" x14ac:dyDescent="0.2">
      <c r="A102" s="56"/>
      <c r="B102" s="11"/>
      <c r="C102" s="11"/>
      <c r="D102" s="11"/>
      <c r="E102" s="11"/>
      <c r="F102" s="11"/>
      <c r="G102" s="11"/>
      <c r="H102" s="11"/>
      <c r="I102" s="71"/>
      <c r="J102" s="71"/>
      <c r="K102" s="71"/>
      <c r="L102" s="71"/>
      <c r="M102" s="7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57"/>
    </row>
    <row r="103" spans="1:24" x14ac:dyDescent="0.2">
      <c r="A103" s="56"/>
      <c r="B103" s="11"/>
      <c r="C103" s="11"/>
      <c r="D103" s="11"/>
      <c r="E103" s="11"/>
      <c r="F103" s="11"/>
      <c r="G103" s="11"/>
      <c r="H103" s="11"/>
      <c r="I103" s="71"/>
      <c r="J103" s="71"/>
      <c r="K103" s="71"/>
      <c r="L103" s="71"/>
      <c r="M103" s="7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57"/>
    </row>
    <row r="104" spans="1:24" x14ac:dyDescent="0.2">
      <c r="A104" s="56"/>
      <c r="B104" s="11"/>
      <c r="C104" s="11"/>
      <c r="D104" s="11"/>
      <c r="E104" s="11"/>
      <c r="F104" s="11"/>
      <c r="G104" s="11"/>
      <c r="H104" s="11"/>
      <c r="I104" s="71"/>
      <c r="J104" s="71"/>
      <c r="K104" s="71"/>
      <c r="L104" s="71"/>
      <c r="M104" s="7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57"/>
    </row>
    <row r="105" spans="1:24" x14ac:dyDescent="0.2">
      <c r="A105" s="56"/>
      <c r="B105" s="11"/>
      <c r="C105" s="11"/>
      <c r="D105" s="11"/>
      <c r="E105" s="11"/>
      <c r="F105" s="11"/>
      <c r="G105" s="11"/>
      <c r="H105" s="11"/>
      <c r="I105" s="71"/>
      <c r="J105" s="71"/>
      <c r="K105" s="71"/>
      <c r="L105" s="71"/>
      <c r="M105" s="7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57"/>
    </row>
    <row r="106" spans="1:24" x14ac:dyDescent="0.2">
      <c r="A106" s="56"/>
      <c r="B106" s="11"/>
      <c r="C106" s="11"/>
      <c r="D106" s="11"/>
      <c r="E106" s="11"/>
      <c r="F106" s="11"/>
      <c r="G106" s="11"/>
      <c r="H106" s="11"/>
      <c r="I106" s="71"/>
      <c r="J106" s="71"/>
      <c r="K106" s="71"/>
      <c r="L106" s="71"/>
      <c r="M106" s="7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57"/>
    </row>
    <row r="107" spans="1:24" x14ac:dyDescent="0.2">
      <c r="A107" s="56"/>
      <c r="B107" s="11"/>
      <c r="C107" s="11"/>
      <c r="D107" s="11"/>
      <c r="E107" s="11"/>
      <c r="F107" s="11"/>
      <c r="G107" s="11"/>
      <c r="H107" s="11"/>
      <c r="I107" s="71"/>
      <c r="J107" s="71"/>
      <c r="K107" s="71"/>
      <c r="L107" s="71"/>
      <c r="M107" s="7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57"/>
    </row>
    <row r="108" spans="1:24" x14ac:dyDescent="0.2">
      <c r="A108" s="56"/>
      <c r="B108" s="11"/>
      <c r="C108" s="11"/>
      <c r="D108" s="11"/>
      <c r="E108" s="11"/>
      <c r="F108" s="11"/>
      <c r="G108" s="11"/>
      <c r="H108" s="11"/>
      <c r="I108" s="71"/>
      <c r="J108" s="71"/>
      <c r="K108" s="71"/>
      <c r="L108" s="71"/>
      <c r="M108" s="7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57"/>
    </row>
    <row r="109" spans="1:24" x14ac:dyDescent="0.2">
      <c r="A109" s="56"/>
      <c r="B109" s="11"/>
      <c r="C109" s="11"/>
      <c r="D109" s="11"/>
      <c r="E109" s="11"/>
      <c r="F109" s="11"/>
      <c r="G109" s="11"/>
      <c r="H109" s="11"/>
      <c r="I109" s="71"/>
      <c r="J109" s="71"/>
      <c r="K109" s="71"/>
      <c r="L109" s="71"/>
      <c r="M109" s="7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57"/>
    </row>
    <row r="110" spans="1:24" x14ac:dyDescent="0.2">
      <c r="A110" s="56"/>
      <c r="B110" s="11"/>
      <c r="C110" s="11"/>
      <c r="D110" s="11"/>
      <c r="E110" s="11"/>
      <c r="F110" s="11"/>
      <c r="G110" s="11"/>
      <c r="H110" s="11"/>
      <c r="I110" s="71"/>
      <c r="J110" s="71"/>
      <c r="K110" s="71"/>
      <c r="L110" s="71"/>
      <c r="M110" s="7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57"/>
    </row>
    <row r="111" spans="1:24" x14ac:dyDescent="0.2">
      <c r="A111" s="56"/>
      <c r="B111" s="11"/>
      <c r="C111" s="11"/>
      <c r="D111" s="11"/>
      <c r="E111" s="11"/>
      <c r="F111" s="11"/>
      <c r="G111" s="11"/>
      <c r="H111" s="11"/>
      <c r="I111" s="71"/>
      <c r="J111" s="71"/>
      <c r="K111" s="71"/>
      <c r="L111" s="71"/>
      <c r="M111" s="7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57"/>
    </row>
    <row r="112" spans="1:24" x14ac:dyDescent="0.2">
      <c r="A112" s="56"/>
      <c r="B112" s="11"/>
      <c r="C112" s="11"/>
      <c r="D112" s="11"/>
      <c r="E112" s="11"/>
      <c r="F112" s="11"/>
      <c r="G112" s="11"/>
      <c r="H112" s="11"/>
      <c r="I112" s="71"/>
      <c r="J112" s="71"/>
      <c r="K112" s="71"/>
      <c r="L112" s="71"/>
      <c r="M112" s="7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57"/>
    </row>
    <row r="113" spans="1:24" ht="13.5" thickBot="1" x14ac:dyDescent="0.25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60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workbookViewId="0">
      <pane ySplit="1" topLeftCell="A77" activePane="bottomLeft" state="frozen"/>
      <selection pane="bottomLeft" activeCell="A97" sqref="A97:E104"/>
    </sheetView>
  </sheetViews>
  <sheetFormatPr defaultColWidth="9.140625" defaultRowHeight="15" x14ac:dyDescent="0.25"/>
  <cols>
    <col min="1" max="14" width="9.140625" style="24"/>
    <col min="15" max="15" width="8.5703125" style="24" bestFit="1" customWidth="1"/>
    <col min="16" max="18" width="8.28515625" style="24" bestFit="1" customWidth="1"/>
    <col min="19" max="19" width="8.5703125" style="24" bestFit="1" customWidth="1"/>
    <col min="20" max="22" width="8.28515625" style="24" bestFit="1" customWidth="1"/>
    <col min="23" max="16384" width="9.140625" style="24"/>
  </cols>
  <sheetData>
    <row r="1" spans="1:22" x14ac:dyDescent="0.25">
      <c r="A1" s="25">
        <v>2009</v>
      </c>
      <c r="B1" s="25" t="s">
        <v>35</v>
      </c>
      <c r="C1" s="25" t="s">
        <v>38</v>
      </c>
      <c r="D1" s="25" t="s">
        <v>41</v>
      </c>
      <c r="E1" s="77" t="s">
        <v>47</v>
      </c>
      <c r="F1" s="77"/>
      <c r="G1" s="25">
        <v>2009</v>
      </c>
      <c r="H1" s="26" t="s">
        <v>48</v>
      </c>
      <c r="I1" s="26" t="s">
        <v>49</v>
      </c>
      <c r="J1" s="28" t="s">
        <v>50</v>
      </c>
      <c r="K1" s="28" t="s">
        <v>51</v>
      </c>
      <c r="L1" s="29" t="s">
        <v>52</v>
      </c>
      <c r="M1" s="29" t="s">
        <v>53</v>
      </c>
      <c r="P1" s="25" t="s">
        <v>35</v>
      </c>
      <c r="Q1" s="25" t="s">
        <v>38</v>
      </c>
      <c r="R1" s="25" t="s">
        <v>41</v>
      </c>
      <c r="S1" s="22"/>
      <c r="T1" s="25" t="s">
        <v>35</v>
      </c>
      <c r="U1" s="25" t="s">
        <v>38</v>
      </c>
      <c r="V1" s="25" t="s">
        <v>41</v>
      </c>
    </row>
    <row r="2" spans="1:22" x14ac:dyDescent="0.25">
      <c r="A2" s="25" t="s">
        <v>42</v>
      </c>
      <c r="B2" s="25">
        <f>H2+I2</f>
        <v>85</v>
      </c>
      <c r="C2" s="25">
        <f>J2+K2</f>
        <v>111</v>
      </c>
      <c r="D2" s="25">
        <f>L2+M2</f>
        <v>59</v>
      </c>
      <c r="E2" s="24">
        <f>SUM(B2:D2)</f>
        <v>255</v>
      </c>
      <c r="G2" s="25" t="s">
        <v>42</v>
      </c>
      <c r="H2" s="30">
        <v>49</v>
      </c>
      <c r="I2" s="30">
        <v>36</v>
      </c>
      <c r="J2" s="31">
        <v>52</v>
      </c>
      <c r="K2" s="31">
        <v>59</v>
      </c>
      <c r="L2" s="32">
        <v>28</v>
      </c>
      <c r="M2" s="32">
        <v>31</v>
      </c>
      <c r="O2" s="25" t="s">
        <v>42</v>
      </c>
      <c r="P2" s="24">
        <f t="shared" ref="P2:R4" si="0">B2</f>
        <v>85</v>
      </c>
      <c r="Q2" s="24">
        <f t="shared" si="0"/>
        <v>111</v>
      </c>
      <c r="R2" s="24">
        <f t="shared" si="0"/>
        <v>59</v>
      </c>
      <c r="S2" s="25" t="s">
        <v>45</v>
      </c>
      <c r="T2" s="24">
        <f t="shared" ref="T2:V3" si="1">B5</f>
        <v>254</v>
      </c>
      <c r="U2" s="24">
        <f t="shared" si="1"/>
        <v>233</v>
      </c>
      <c r="V2" s="24">
        <f t="shared" si="1"/>
        <v>116</v>
      </c>
    </row>
    <row r="3" spans="1:22" x14ac:dyDescent="0.25">
      <c r="A3" s="25" t="s">
        <v>43</v>
      </c>
      <c r="B3" s="25">
        <f t="shared" ref="B3:B6" si="2">H3+I3</f>
        <v>200</v>
      </c>
      <c r="C3" s="25">
        <f t="shared" ref="C3:C6" si="3">J3+K3</f>
        <v>183</v>
      </c>
      <c r="D3" s="25">
        <f t="shared" ref="D3:D6" si="4">L3+M3</f>
        <v>106</v>
      </c>
      <c r="E3" s="24">
        <f t="shared" ref="E3:E6" si="5">SUM(B3:D3)</f>
        <v>489</v>
      </c>
      <c r="G3" s="25" t="s">
        <v>43</v>
      </c>
      <c r="H3" s="30">
        <v>109</v>
      </c>
      <c r="I3" s="30">
        <v>91</v>
      </c>
      <c r="J3" s="31">
        <v>103</v>
      </c>
      <c r="K3" s="31">
        <v>80</v>
      </c>
      <c r="L3" s="32">
        <v>60</v>
      </c>
      <c r="M3" s="32">
        <v>46</v>
      </c>
      <c r="O3" s="25" t="s">
        <v>43</v>
      </c>
      <c r="P3" s="24">
        <f t="shared" si="0"/>
        <v>200</v>
      </c>
      <c r="Q3" s="24">
        <f t="shared" si="0"/>
        <v>183</v>
      </c>
      <c r="R3" s="24">
        <f t="shared" si="0"/>
        <v>106</v>
      </c>
      <c r="S3" s="25" t="s">
        <v>46</v>
      </c>
      <c r="T3" s="24">
        <f t="shared" si="1"/>
        <v>104</v>
      </c>
      <c r="U3" s="24">
        <f t="shared" si="1"/>
        <v>98</v>
      </c>
      <c r="V3" s="24">
        <f t="shared" si="1"/>
        <v>66</v>
      </c>
    </row>
    <row r="4" spans="1:22" x14ac:dyDescent="0.25">
      <c r="A4" s="25" t="s">
        <v>44</v>
      </c>
      <c r="B4" s="25">
        <f t="shared" si="2"/>
        <v>136</v>
      </c>
      <c r="C4" s="25">
        <f t="shared" si="3"/>
        <v>140</v>
      </c>
      <c r="D4" s="25">
        <f t="shared" si="4"/>
        <v>84</v>
      </c>
      <c r="E4" s="24">
        <f t="shared" si="5"/>
        <v>360</v>
      </c>
      <c r="G4" s="25" t="s">
        <v>44</v>
      </c>
      <c r="H4" s="30">
        <v>82</v>
      </c>
      <c r="I4" s="30">
        <v>54</v>
      </c>
      <c r="J4" s="31">
        <v>73</v>
      </c>
      <c r="K4" s="31">
        <v>67</v>
      </c>
      <c r="L4" s="32">
        <v>42</v>
      </c>
      <c r="M4" s="32">
        <v>42</v>
      </c>
      <c r="O4" s="25" t="s">
        <v>44</v>
      </c>
      <c r="P4" s="24">
        <f t="shared" si="0"/>
        <v>136</v>
      </c>
      <c r="Q4" s="24">
        <f t="shared" si="0"/>
        <v>140</v>
      </c>
      <c r="R4" s="24">
        <f t="shared" si="0"/>
        <v>84</v>
      </c>
    </row>
    <row r="5" spans="1:22" x14ac:dyDescent="0.25">
      <c r="A5" s="25" t="s">
        <v>45</v>
      </c>
      <c r="B5" s="25">
        <f t="shared" si="2"/>
        <v>254</v>
      </c>
      <c r="C5" s="25">
        <f t="shared" si="3"/>
        <v>233</v>
      </c>
      <c r="D5" s="25">
        <f t="shared" si="4"/>
        <v>116</v>
      </c>
      <c r="E5" s="24">
        <f t="shared" si="5"/>
        <v>603</v>
      </c>
      <c r="G5" s="25" t="s">
        <v>45</v>
      </c>
      <c r="H5" s="30">
        <v>121</v>
      </c>
      <c r="I5" s="30">
        <v>133</v>
      </c>
      <c r="J5" s="31">
        <v>118</v>
      </c>
      <c r="K5" s="31">
        <v>115</v>
      </c>
      <c r="L5" s="32">
        <v>61</v>
      </c>
      <c r="M5" s="32">
        <v>55</v>
      </c>
      <c r="O5" s="15"/>
      <c r="P5" s="24">
        <f>SUM(P2:P4)</f>
        <v>421</v>
      </c>
      <c r="Q5" s="24">
        <f>SUM(Q2:Q4)</f>
        <v>434</v>
      </c>
      <c r="R5" s="24">
        <f>SUM(R2:R4)</f>
        <v>249</v>
      </c>
      <c r="T5" s="24">
        <f>SUM(T2:T4)</f>
        <v>358</v>
      </c>
      <c r="U5" s="24">
        <f>SUM(U2:U4)</f>
        <v>331</v>
      </c>
      <c r="V5" s="24">
        <f>SUM(V2:V4)</f>
        <v>182</v>
      </c>
    </row>
    <row r="6" spans="1:22" x14ac:dyDescent="0.25">
      <c r="A6" s="25" t="s">
        <v>46</v>
      </c>
      <c r="B6" s="25">
        <f t="shared" si="2"/>
        <v>104</v>
      </c>
      <c r="C6" s="25">
        <f t="shared" si="3"/>
        <v>98</v>
      </c>
      <c r="D6" s="25">
        <f t="shared" si="4"/>
        <v>66</v>
      </c>
      <c r="E6" s="24">
        <f t="shared" si="5"/>
        <v>268</v>
      </c>
      <c r="G6" s="25" t="s">
        <v>46</v>
      </c>
      <c r="H6" s="30">
        <v>53</v>
      </c>
      <c r="I6" s="30">
        <v>51</v>
      </c>
      <c r="J6" s="31">
        <v>38</v>
      </c>
      <c r="K6" s="31">
        <v>60</v>
      </c>
      <c r="L6" s="32">
        <v>34</v>
      </c>
      <c r="M6" s="32">
        <v>32</v>
      </c>
      <c r="O6" s="15"/>
    </row>
    <row r="7" spans="1:22" x14ac:dyDescent="0.25">
      <c r="A7" s="25" t="s">
        <v>47</v>
      </c>
      <c r="B7" s="25">
        <f>SUM(B2:B6)</f>
        <v>779</v>
      </c>
      <c r="C7" s="25">
        <f>SUM(C2:C6)</f>
        <v>765</v>
      </c>
      <c r="D7" s="25">
        <f>SUM(D2:D6)</f>
        <v>431</v>
      </c>
      <c r="E7" s="24">
        <f>SUM(B7:D7)</f>
        <v>1975</v>
      </c>
      <c r="G7" s="25" t="s">
        <v>47</v>
      </c>
      <c r="H7" s="25">
        <f t="shared" ref="H7:M7" si="6">SUM(H2:H6)</f>
        <v>414</v>
      </c>
      <c r="I7" s="25">
        <f t="shared" si="6"/>
        <v>365</v>
      </c>
      <c r="J7" s="25">
        <f t="shared" si="6"/>
        <v>384</v>
      </c>
      <c r="K7" s="25">
        <f t="shared" si="6"/>
        <v>381</v>
      </c>
      <c r="L7" s="25">
        <f t="shared" si="6"/>
        <v>225</v>
      </c>
      <c r="M7" s="25">
        <f t="shared" si="6"/>
        <v>206</v>
      </c>
      <c r="O7" s="15"/>
    </row>
    <row r="9" spans="1:22" x14ac:dyDescent="0.25">
      <c r="A9" s="25">
        <v>2010</v>
      </c>
      <c r="B9" s="25" t="s">
        <v>35</v>
      </c>
      <c r="C9" s="25" t="s">
        <v>38</v>
      </c>
      <c r="D9" s="25" t="s">
        <v>41</v>
      </c>
      <c r="E9" s="77" t="s">
        <v>47</v>
      </c>
      <c r="F9" s="77"/>
      <c r="G9" s="25">
        <v>2010</v>
      </c>
      <c r="P9" s="25" t="s">
        <v>35</v>
      </c>
      <c r="Q9" s="25" t="s">
        <v>38</v>
      </c>
      <c r="R9" s="25" t="s">
        <v>41</v>
      </c>
      <c r="S9" s="22"/>
      <c r="T9" s="25" t="s">
        <v>35</v>
      </c>
      <c r="U9" s="25" t="s">
        <v>38</v>
      </c>
      <c r="V9" s="25" t="s">
        <v>41</v>
      </c>
    </row>
    <row r="10" spans="1:22" x14ac:dyDescent="0.25">
      <c r="A10" s="25" t="s">
        <v>42</v>
      </c>
      <c r="B10" s="25">
        <f>H10+I10</f>
        <v>90</v>
      </c>
      <c r="C10" s="25">
        <f>J10+K10</f>
        <v>88</v>
      </c>
      <c r="D10" s="25">
        <f>L10+M10</f>
        <v>51</v>
      </c>
      <c r="E10" s="24">
        <f>SUM(B10:D10)</f>
        <v>229</v>
      </c>
      <c r="G10" s="25" t="s">
        <v>42</v>
      </c>
      <c r="H10" s="33">
        <v>58</v>
      </c>
      <c r="I10" s="33">
        <v>32</v>
      </c>
      <c r="J10" s="34">
        <v>45</v>
      </c>
      <c r="K10" s="34">
        <v>43</v>
      </c>
      <c r="L10" s="35">
        <v>28</v>
      </c>
      <c r="M10" s="35">
        <v>23</v>
      </c>
      <c r="O10" s="25" t="s">
        <v>42</v>
      </c>
      <c r="P10" s="24">
        <f t="shared" ref="P10:R12" si="7">B10</f>
        <v>90</v>
      </c>
      <c r="Q10" s="24">
        <f t="shared" si="7"/>
        <v>88</v>
      </c>
      <c r="R10" s="24">
        <f t="shared" si="7"/>
        <v>51</v>
      </c>
      <c r="S10" s="25" t="s">
        <v>45</v>
      </c>
      <c r="T10" s="24">
        <f t="shared" ref="T10:V11" si="8">B13</f>
        <v>278</v>
      </c>
      <c r="U10" s="24">
        <f t="shared" si="8"/>
        <v>235</v>
      </c>
      <c r="V10" s="24">
        <f t="shared" si="8"/>
        <v>130</v>
      </c>
    </row>
    <row r="11" spans="1:22" x14ac:dyDescent="0.25">
      <c r="A11" s="25" t="s">
        <v>43</v>
      </c>
      <c r="B11" s="25">
        <f t="shared" ref="B11:B14" si="9">H11+I11</f>
        <v>197</v>
      </c>
      <c r="C11" s="25">
        <f t="shared" ref="C11:C14" si="10">J11+K11</f>
        <v>159</v>
      </c>
      <c r="D11" s="25">
        <f t="shared" ref="D11:D14" si="11">L11+M11</f>
        <v>113</v>
      </c>
      <c r="E11" s="24">
        <f t="shared" ref="E11:E14" si="12">SUM(B11:D11)</f>
        <v>469</v>
      </c>
      <c r="G11" s="25" t="s">
        <v>43</v>
      </c>
      <c r="H11" s="33">
        <v>118</v>
      </c>
      <c r="I11" s="33">
        <v>79</v>
      </c>
      <c r="J11" s="34">
        <v>83</v>
      </c>
      <c r="K11" s="34">
        <v>76</v>
      </c>
      <c r="L11" s="35">
        <v>65</v>
      </c>
      <c r="M11" s="35">
        <v>48</v>
      </c>
      <c r="O11" s="25" t="s">
        <v>43</v>
      </c>
      <c r="P11" s="24">
        <f t="shared" si="7"/>
        <v>197</v>
      </c>
      <c r="Q11" s="24">
        <f t="shared" si="7"/>
        <v>159</v>
      </c>
      <c r="R11" s="24">
        <f t="shared" si="7"/>
        <v>113</v>
      </c>
      <c r="S11" s="25" t="s">
        <v>46</v>
      </c>
      <c r="T11" s="24">
        <f t="shared" si="8"/>
        <v>84</v>
      </c>
      <c r="U11" s="24">
        <f t="shared" si="8"/>
        <v>105</v>
      </c>
      <c r="V11" s="24">
        <f t="shared" si="8"/>
        <v>66</v>
      </c>
    </row>
    <row r="12" spans="1:22" x14ac:dyDescent="0.25">
      <c r="A12" s="25" t="s">
        <v>44</v>
      </c>
      <c r="B12" s="25">
        <f t="shared" si="9"/>
        <v>150</v>
      </c>
      <c r="C12" s="25">
        <f t="shared" si="10"/>
        <v>137</v>
      </c>
      <c r="D12" s="25">
        <f t="shared" si="11"/>
        <v>80</v>
      </c>
      <c r="E12" s="24">
        <f t="shared" si="12"/>
        <v>367</v>
      </c>
      <c r="G12" s="25" t="s">
        <v>44</v>
      </c>
      <c r="H12" s="33">
        <v>89</v>
      </c>
      <c r="I12" s="33">
        <v>61</v>
      </c>
      <c r="J12" s="34">
        <v>74</v>
      </c>
      <c r="K12" s="34">
        <v>63</v>
      </c>
      <c r="L12" s="35">
        <v>44</v>
      </c>
      <c r="M12" s="35">
        <v>36</v>
      </c>
      <c r="O12" s="25" t="s">
        <v>44</v>
      </c>
      <c r="P12" s="24">
        <f t="shared" si="7"/>
        <v>150</v>
      </c>
      <c r="Q12" s="24">
        <f t="shared" si="7"/>
        <v>137</v>
      </c>
      <c r="R12" s="24">
        <f t="shared" si="7"/>
        <v>80</v>
      </c>
    </row>
    <row r="13" spans="1:22" x14ac:dyDescent="0.25">
      <c r="A13" s="25" t="s">
        <v>45</v>
      </c>
      <c r="B13" s="25">
        <f t="shared" si="9"/>
        <v>278</v>
      </c>
      <c r="C13" s="25">
        <f t="shared" si="10"/>
        <v>235</v>
      </c>
      <c r="D13" s="25">
        <f t="shared" si="11"/>
        <v>130</v>
      </c>
      <c r="E13" s="24">
        <f t="shared" si="12"/>
        <v>643</v>
      </c>
      <c r="G13" s="25" t="s">
        <v>45</v>
      </c>
      <c r="H13" s="33">
        <v>124</v>
      </c>
      <c r="I13" s="33">
        <v>154</v>
      </c>
      <c r="J13" s="34">
        <v>122</v>
      </c>
      <c r="K13" s="34">
        <v>113</v>
      </c>
      <c r="L13" s="35">
        <v>67</v>
      </c>
      <c r="M13" s="35">
        <v>63</v>
      </c>
      <c r="O13" s="72"/>
      <c r="P13" s="24">
        <f>SUM(P10:P12)</f>
        <v>437</v>
      </c>
      <c r="Q13" s="24">
        <f>SUM(Q10:Q12)</f>
        <v>384</v>
      </c>
      <c r="R13" s="24">
        <f>SUM(R10:R12)</f>
        <v>244</v>
      </c>
      <c r="T13" s="24">
        <f>SUM(T10:T12)</f>
        <v>362</v>
      </c>
      <c r="U13" s="24">
        <f>SUM(U10:U12)</f>
        <v>340</v>
      </c>
      <c r="V13" s="24">
        <f>SUM(V10:V12)</f>
        <v>196</v>
      </c>
    </row>
    <row r="14" spans="1:22" x14ac:dyDescent="0.25">
      <c r="A14" s="25" t="s">
        <v>46</v>
      </c>
      <c r="B14" s="25">
        <f t="shared" si="9"/>
        <v>84</v>
      </c>
      <c r="C14" s="25">
        <f t="shared" si="10"/>
        <v>105</v>
      </c>
      <c r="D14" s="25">
        <f t="shared" si="11"/>
        <v>66</v>
      </c>
      <c r="E14" s="24">
        <f t="shared" si="12"/>
        <v>255</v>
      </c>
      <c r="G14" s="25" t="s">
        <v>46</v>
      </c>
      <c r="H14" s="33">
        <v>42</v>
      </c>
      <c r="I14" s="33">
        <v>42</v>
      </c>
      <c r="J14" s="34">
        <v>49</v>
      </c>
      <c r="K14" s="34">
        <v>56</v>
      </c>
      <c r="L14" s="35">
        <v>32</v>
      </c>
      <c r="M14" s="35">
        <v>34</v>
      </c>
    </row>
    <row r="15" spans="1:22" x14ac:dyDescent="0.25">
      <c r="A15" s="25" t="s">
        <v>47</v>
      </c>
      <c r="B15" s="25">
        <f>SUM(B10:B14)</f>
        <v>799</v>
      </c>
      <c r="C15" s="25">
        <f>SUM(C10:C14)</f>
        <v>724</v>
      </c>
      <c r="D15" s="25">
        <f>SUM(D10:D14)</f>
        <v>440</v>
      </c>
      <c r="E15" s="24">
        <f>SUM(B15:D15)</f>
        <v>1963</v>
      </c>
      <c r="G15" s="25" t="s">
        <v>47</v>
      </c>
      <c r="H15" s="25">
        <f t="shared" ref="H15:M15" si="13">SUM(H10:H14)</f>
        <v>431</v>
      </c>
      <c r="I15" s="25">
        <f t="shared" si="13"/>
        <v>368</v>
      </c>
      <c r="J15" s="25">
        <f t="shared" si="13"/>
        <v>373</v>
      </c>
      <c r="K15" s="25">
        <f t="shared" si="13"/>
        <v>351</v>
      </c>
      <c r="L15" s="25">
        <f t="shared" si="13"/>
        <v>236</v>
      </c>
      <c r="M15" s="25">
        <f t="shared" si="13"/>
        <v>204</v>
      </c>
    </row>
    <row r="17" spans="1:22" x14ac:dyDescent="0.25">
      <c r="A17" s="25">
        <v>2011</v>
      </c>
      <c r="B17" s="25" t="s">
        <v>35</v>
      </c>
      <c r="C17" s="25" t="s">
        <v>38</v>
      </c>
      <c r="D17" s="25" t="s">
        <v>41</v>
      </c>
      <c r="E17" s="77" t="s">
        <v>47</v>
      </c>
      <c r="F17" s="77"/>
      <c r="G17" s="25">
        <v>2011</v>
      </c>
      <c r="P17" s="25" t="s">
        <v>35</v>
      </c>
      <c r="Q17" s="25" t="s">
        <v>38</v>
      </c>
      <c r="R17" s="25" t="s">
        <v>41</v>
      </c>
      <c r="S17" s="22"/>
      <c r="T17" s="25" t="s">
        <v>35</v>
      </c>
      <c r="U17" s="25" t="s">
        <v>38</v>
      </c>
      <c r="V17" s="25" t="s">
        <v>41</v>
      </c>
    </row>
    <row r="18" spans="1:22" x14ac:dyDescent="0.25">
      <c r="A18" s="25" t="s">
        <v>42</v>
      </c>
      <c r="B18" s="25">
        <f>H18+I18</f>
        <v>79</v>
      </c>
      <c r="C18" s="25">
        <f>J18+K18</f>
        <v>78</v>
      </c>
      <c r="D18" s="25">
        <f>L18+M18</f>
        <v>55</v>
      </c>
      <c r="E18" s="24">
        <f>SUM(B18:D18)</f>
        <v>212</v>
      </c>
      <c r="G18" s="25" t="s">
        <v>42</v>
      </c>
      <c r="H18" s="36">
        <v>48</v>
      </c>
      <c r="I18" s="36">
        <v>31</v>
      </c>
      <c r="J18" s="37">
        <v>51</v>
      </c>
      <c r="K18" s="37">
        <v>27</v>
      </c>
      <c r="L18" s="38">
        <v>29</v>
      </c>
      <c r="M18" s="38">
        <v>26</v>
      </c>
      <c r="O18" s="25" t="s">
        <v>42</v>
      </c>
      <c r="P18" s="24">
        <f t="shared" ref="P18:R20" si="14">B18</f>
        <v>79</v>
      </c>
      <c r="Q18" s="24">
        <f t="shared" si="14"/>
        <v>78</v>
      </c>
      <c r="R18" s="24">
        <f t="shared" si="14"/>
        <v>55</v>
      </c>
      <c r="S18" s="25" t="s">
        <v>45</v>
      </c>
      <c r="T18" s="24">
        <f t="shared" ref="T18:V19" si="15">B21</f>
        <v>309</v>
      </c>
      <c r="U18" s="24">
        <f t="shared" si="15"/>
        <v>232</v>
      </c>
      <c r="V18" s="24">
        <f t="shared" si="15"/>
        <v>130</v>
      </c>
    </row>
    <row r="19" spans="1:22" x14ac:dyDescent="0.25">
      <c r="A19" s="25" t="s">
        <v>43</v>
      </c>
      <c r="B19" s="25">
        <f t="shared" ref="B19:B22" si="16">H19+I19</f>
        <v>199</v>
      </c>
      <c r="C19" s="25">
        <f t="shared" ref="C19:C22" si="17">J19+K19</f>
        <v>174</v>
      </c>
      <c r="D19" s="25">
        <f t="shared" ref="D19:D22" si="18">L19+M19</f>
        <v>103</v>
      </c>
      <c r="E19" s="24">
        <f t="shared" ref="E19:E22" si="19">SUM(B19:D19)</f>
        <v>476</v>
      </c>
      <c r="G19" s="25" t="s">
        <v>43</v>
      </c>
      <c r="H19" s="36">
        <v>114</v>
      </c>
      <c r="I19" s="36">
        <v>85</v>
      </c>
      <c r="J19" s="37">
        <v>102</v>
      </c>
      <c r="K19" s="37">
        <v>72</v>
      </c>
      <c r="L19" s="38">
        <v>58</v>
      </c>
      <c r="M19" s="38">
        <v>45</v>
      </c>
      <c r="O19" s="25" t="s">
        <v>43</v>
      </c>
      <c r="P19" s="24">
        <f t="shared" si="14"/>
        <v>199</v>
      </c>
      <c r="Q19" s="24">
        <f t="shared" si="14"/>
        <v>174</v>
      </c>
      <c r="R19" s="24">
        <f t="shared" si="14"/>
        <v>103</v>
      </c>
      <c r="S19" s="25" t="s">
        <v>46</v>
      </c>
      <c r="T19" s="24">
        <f t="shared" si="15"/>
        <v>143</v>
      </c>
      <c r="U19" s="24">
        <f t="shared" si="15"/>
        <v>122</v>
      </c>
      <c r="V19" s="24">
        <f t="shared" si="15"/>
        <v>70</v>
      </c>
    </row>
    <row r="20" spans="1:22" x14ac:dyDescent="0.25">
      <c r="A20" s="25" t="s">
        <v>44</v>
      </c>
      <c r="B20" s="25">
        <f t="shared" si="16"/>
        <v>175</v>
      </c>
      <c r="C20" s="25">
        <f t="shared" si="17"/>
        <v>141</v>
      </c>
      <c r="D20" s="25">
        <f t="shared" si="18"/>
        <v>76</v>
      </c>
      <c r="E20" s="24">
        <f t="shared" si="19"/>
        <v>392</v>
      </c>
      <c r="G20" s="25" t="s">
        <v>44</v>
      </c>
      <c r="H20" s="36">
        <v>101</v>
      </c>
      <c r="I20" s="36">
        <v>74</v>
      </c>
      <c r="J20" s="37">
        <v>86</v>
      </c>
      <c r="K20" s="37">
        <v>55</v>
      </c>
      <c r="L20" s="38">
        <v>45</v>
      </c>
      <c r="M20" s="38">
        <v>31</v>
      </c>
      <c r="O20" s="25" t="s">
        <v>44</v>
      </c>
      <c r="P20" s="24">
        <f t="shared" si="14"/>
        <v>175</v>
      </c>
      <c r="Q20" s="24">
        <f t="shared" si="14"/>
        <v>141</v>
      </c>
      <c r="R20" s="24">
        <f t="shared" si="14"/>
        <v>76</v>
      </c>
    </row>
    <row r="21" spans="1:22" x14ac:dyDescent="0.25">
      <c r="A21" s="25" t="s">
        <v>45</v>
      </c>
      <c r="B21" s="25">
        <f t="shared" si="16"/>
        <v>309</v>
      </c>
      <c r="C21" s="25">
        <f t="shared" si="17"/>
        <v>232</v>
      </c>
      <c r="D21" s="25">
        <f t="shared" si="18"/>
        <v>130</v>
      </c>
      <c r="E21" s="24">
        <f t="shared" si="19"/>
        <v>671</v>
      </c>
      <c r="G21" s="25" t="s">
        <v>45</v>
      </c>
      <c r="H21" s="36">
        <v>150</v>
      </c>
      <c r="I21" s="36">
        <v>159</v>
      </c>
      <c r="J21" s="37">
        <v>123</v>
      </c>
      <c r="K21" s="37">
        <v>109</v>
      </c>
      <c r="L21" s="38">
        <v>74</v>
      </c>
      <c r="M21" s="38">
        <v>56</v>
      </c>
      <c r="O21" s="72"/>
      <c r="P21" s="24">
        <f>SUM(P18:P20)</f>
        <v>453</v>
      </c>
      <c r="Q21" s="24">
        <f>SUM(Q18:Q20)</f>
        <v>393</v>
      </c>
      <c r="R21" s="24">
        <f>SUM(R18:R20)</f>
        <v>234</v>
      </c>
      <c r="T21" s="24">
        <f>SUM(T18:T20)</f>
        <v>452</v>
      </c>
      <c r="U21" s="24">
        <f>SUM(U18:U20)</f>
        <v>354</v>
      </c>
      <c r="V21" s="24">
        <f>SUM(V18:V20)</f>
        <v>200</v>
      </c>
    </row>
    <row r="22" spans="1:22" x14ac:dyDescent="0.25">
      <c r="A22" s="25" t="s">
        <v>46</v>
      </c>
      <c r="B22" s="25">
        <f t="shared" si="16"/>
        <v>143</v>
      </c>
      <c r="C22" s="25">
        <f t="shared" si="17"/>
        <v>122</v>
      </c>
      <c r="D22" s="25">
        <f t="shared" si="18"/>
        <v>70</v>
      </c>
      <c r="E22" s="24">
        <f t="shared" si="19"/>
        <v>335</v>
      </c>
      <c r="G22" s="25" t="s">
        <v>46</v>
      </c>
      <c r="H22" s="36">
        <v>75</v>
      </c>
      <c r="I22" s="36">
        <v>68</v>
      </c>
      <c r="J22" s="37">
        <v>62</v>
      </c>
      <c r="K22" s="37">
        <v>60</v>
      </c>
      <c r="L22" s="38">
        <v>29</v>
      </c>
      <c r="M22" s="38">
        <v>41</v>
      </c>
    </row>
    <row r="23" spans="1:22" x14ac:dyDescent="0.25">
      <c r="A23" s="25" t="s">
        <v>47</v>
      </c>
      <c r="B23" s="25">
        <f>SUM(B18:B22)</f>
        <v>905</v>
      </c>
      <c r="C23" s="25">
        <f>SUM(C18:C22)</f>
        <v>747</v>
      </c>
      <c r="D23" s="25">
        <f>SUM(D18:D22)</f>
        <v>434</v>
      </c>
      <c r="E23" s="24">
        <f>SUM(B23:D23)</f>
        <v>2086</v>
      </c>
      <c r="G23" s="25" t="s">
        <v>47</v>
      </c>
      <c r="H23" s="25">
        <f t="shared" ref="H23:M23" si="20">SUM(H18:H22)</f>
        <v>488</v>
      </c>
      <c r="I23" s="25">
        <f t="shared" si="20"/>
        <v>417</v>
      </c>
      <c r="J23" s="25">
        <f t="shared" si="20"/>
        <v>424</v>
      </c>
      <c r="K23" s="25">
        <f t="shared" si="20"/>
        <v>323</v>
      </c>
      <c r="L23" s="25">
        <f t="shared" si="20"/>
        <v>235</v>
      </c>
      <c r="M23" s="25">
        <f t="shared" si="20"/>
        <v>199</v>
      </c>
    </row>
    <row r="25" spans="1:22" x14ac:dyDescent="0.25">
      <c r="A25" s="25">
        <v>2012</v>
      </c>
      <c r="B25" s="25" t="s">
        <v>35</v>
      </c>
      <c r="C25" s="25" t="s">
        <v>38</v>
      </c>
      <c r="D25" s="25" t="s">
        <v>41</v>
      </c>
      <c r="E25" s="77" t="s">
        <v>47</v>
      </c>
      <c r="F25" s="77"/>
      <c r="G25" s="25">
        <v>2012</v>
      </c>
      <c r="P25" s="25" t="s">
        <v>35</v>
      </c>
      <c r="Q25" s="25" t="s">
        <v>38</v>
      </c>
      <c r="R25" s="25" t="s">
        <v>41</v>
      </c>
      <c r="S25" s="22"/>
      <c r="T25" s="25" t="s">
        <v>35</v>
      </c>
      <c r="U25" s="25" t="s">
        <v>38</v>
      </c>
      <c r="V25" s="25" t="s">
        <v>41</v>
      </c>
    </row>
    <row r="26" spans="1:22" x14ac:dyDescent="0.25">
      <c r="A26" s="25" t="s">
        <v>42</v>
      </c>
      <c r="B26" s="25">
        <f>H26+I26</f>
        <v>81</v>
      </c>
      <c r="C26" s="25">
        <f>J26+K26</f>
        <v>75</v>
      </c>
      <c r="D26" s="25">
        <f>L26+M26</f>
        <v>51</v>
      </c>
      <c r="E26" s="24">
        <f>SUM(B26:D26)</f>
        <v>207</v>
      </c>
      <c r="G26" s="25" t="s">
        <v>42</v>
      </c>
      <c r="H26" s="39">
        <v>46</v>
      </c>
      <c r="I26" s="39">
        <v>35</v>
      </c>
      <c r="J26" s="40">
        <v>55</v>
      </c>
      <c r="K26" s="40">
        <v>20</v>
      </c>
      <c r="L26" s="41">
        <v>25</v>
      </c>
      <c r="M26" s="41">
        <v>26</v>
      </c>
      <c r="O26" s="25" t="s">
        <v>42</v>
      </c>
      <c r="P26" s="24">
        <f t="shared" ref="P26:R28" si="21">B26</f>
        <v>81</v>
      </c>
      <c r="Q26" s="24">
        <f t="shared" si="21"/>
        <v>75</v>
      </c>
      <c r="R26" s="24">
        <f t="shared" si="21"/>
        <v>51</v>
      </c>
      <c r="S26" s="25" t="s">
        <v>45</v>
      </c>
      <c r="T26" s="24">
        <f t="shared" ref="T26:V27" si="22">B29</f>
        <v>302</v>
      </c>
      <c r="U26" s="24">
        <f t="shared" si="22"/>
        <v>210</v>
      </c>
      <c r="V26" s="24">
        <f t="shared" si="22"/>
        <v>107</v>
      </c>
    </row>
    <row r="27" spans="1:22" x14ac:dyDescent="0.25">
      <c r="A27" s="25" t="s">
        <v>43</v>
      </c>
      <c r="B27" s="25">
        <f t="shared" ref="B27:B30" si="23">H27+I27</f>
        <v>179</v>
      </c>
      <c r="C27" s="25">
        <f t="shared" ref="C27:C30" si="24">J27+K27</f>
        <v>157</v>
      </c>
      <c r="D27" s="25">
        <f t="shared" ref="D27:D30" si="25">L27+M27</f>
        <v>102</v>
      </c>
      <c r="E27" s="24">
        <f t="shared" ref="E27:E30" si="26">SUM(B27:D27)</f>
        <v>438</v>
      </c>
      <c r="G27" s="25" t="s">
        <v>43</v>
      </c>
      <c r="H27" s="39">
        <v>90</v>
      </c>
      <c r="I27" s="39">
        <v>89</v>
      </c>
      <c r="J27" s="40">
        <v>100</v>
      </c>
      <c r="K27" s="40">
        <v>57</v>
      </c>
      <c r="L27" s="41">
        <v>56</v>
      </c>
      <c r="M27" s="41">
        <v>46</v>
      </c>
      <c r="O27" s="25" t="s">
        <v>43</v>
      </c>
      <c r="P27" s="24">
        <f t="shared" si="21"/>
        <v>179</v>
      </c>
      <c r="Q27" s="24">
        <f t="shared" si="21"/>
        <v>157</v>
      </c>
      <c r="R27" s="24">
        <f t="shared" si="21"/>
        <v>102</v>
      </c>
      <c r="S27" s="25" t="s">
        <v>46</v>
      </c>
      <c r="T27" s="24">
        <f t="shared" si="22"/>
        <v>124</v>
      </c>
      <c r="U27" s="24">
        <f t="shared" si="22"/>
        <v>88</v>
      </c>
      <c r="V27" s="24">
        <f t="shared" si="22"/>
        <v>55</v>
      </c>
    </row>
    <row r="28" spans="1:22" x14ac:dyDescent="0.25">
      <c r="A28" s="25" t="s">
        <v>44</v>
      </c>
      <c r="B28" s="25">
        <f t="shared" si="23"/>
        <v>142</v>
      </c>
      <c r="C28" s="25">
        <f t="shared" si="24"/>
        <v>113</v>
      </c>
      <c r="D28" s="25">
        <f t="shared" si="25"/>
        <v>65</v>
      </c>
      <c r="E28" s="24">
        <f t="shared" si="26"/>
        <v>320</v>
      </c>
      <c r="G28" s="25" t="s">
        <v>44</v>
      </c>
      <c r="H28" s="39">
        <v>78</v>
      </c>
      <c r="I28" s="39">
        <v>64</v>
      </c>
      <c r="J28" s="40">
        <v>72</v>
      </c>
      <c r="K28" s="40">
        <v>41</v>
      </c>
      <c r="L28" s="41">
        <v>37</v>
      </c>
      <c r="M28" s="41">
        <v>28</v>
      </c>
      <c r="O28" s="25" t="s">
        <v>44</v>
      </c>
      <c r="P28" s="24">
        <f t="shared" si="21"/>
        <v>142</v>
      </c>
      <c r="Q28" s="24">
        <f t="shared" si="21"/>
        <v>113</v>
      </c>
      <c r="R28" s="24">
        <f t="shared" si="21"/>
        <v>65</v>
      </c>
    </row>
    <row r="29" spans="1:22" x14ac:dyDescent="0.25">
      <c r="A29" s="25" t="s">
        <v>45</v>
      </c>
      <c r="B29" s="25">
        <f t="shared" si="23"/>
        <v>302</v>
      </c>
      <c r="C29" s="25">
        <f t="shared" si="24"/>
        <v>210</v>
      </c>
      <c r="D29" s="25">
        <f t="shared" si="25"/>
        <v>107</v>
      </c>
      <c r="E29" s="24">
        <f t="shared" si="26"/>
        <v>619</v>
      </c>
      <c r="G29" s="25" t="s">
        <v>45</v>
      </c>
      <c r="H29" s="39">
        <v>146</v>
      </c>
      <c r="I29" s="39">
        <v>156</v>
      </c>
      <c r="J29" s="40">
        <v>97</v>
      </c>
      <c r="K29" s="40">
        <v>113</v>
      </c>
      <c r="L29" s="41">
        <v>61</v>
      </c>
      <c r="M29" s="41">
        <v>46</v>
      </c>
      <c r="O29" s="72"/>
      <c r="P29" s="24">
        <f>SUM(P26:P28)</f>
        <v>402</v>
      </c>
      <c r="Q29" s="24">
        <f>SUM(Q26:Q28)</f>
        <v>345</v>
      </c>
      <c r="R29" s="24">
        <f>SUM(R26:R28)</f>
        <v>218</v>
      </c>
      <c r="T29" s="24">
        <f>SUM(T26:T28)</f>
        <v>426</v>
      </c>
      <c r="U29" s="24">
        <f>SUM(U26:U28)</f>
        <v>298</v>
      </c>
      <c r="V29" s="24">
        <f>SUM(V26:V28)</f>
        <v>162</v>
      </c>
    </row>
    <row r="30" spans="1:22" x14ac:dyDescent="0.25">
      <c r="A30" s="25" t="s">
        <v>46</v>
      </c>
      <c r="B30" s="25">
        <f t="shared" si="23"/>
        <v>124</v>
      </c>
      <c r="C30" s="25">
        <f t="shared" si="24"/>
        <v>88</v>
      </c>
      <c r="D30" s="25">
        <f t="shared" si="25"/>
        <v>55</v>
      </c>
      <c r="E30" s="24">
        <f t="shared" si="26"/>
        <v>267</v>
      </c>
      <c r="G30" s="25" t="s">
        <v>46</v>
      </c>
      <c r="H30" s="39">
        <v>70</v>
      </c>
      <c r="I30" s="39">
        <v>54</v>
      </c>
      <c r="J30" s="40">
        <v>48</v>
      </c>
      <c r="K30" s="40">
        <v>40</v>
      </c>
      <c r="L30" s="41">
        <v>26</v>
      </c>
      <c r="M30" s="41">
        <v>29</v>
      </c>
    </row>
    <row r="31" spans="1:22" x14ac:dyDescent="0.25">
      <c r="A31" s="25" t="s">
        <v>47</v>
      </c>
      <c r="B31" s="25">
        <f>SUM(B26:B30)</f>
        <v>828</v>
      </c>
      <c r="C31" s="25">
        <f>SUM(C26:C30)</f>
        <v>643</v>
      </c>
      <c r="D31" s="25">
        <f>SUM(D26:D30)</f>
        <v>380</v>
      </c>
      <c r="E31" s="24">
        <f>SUM(B31:D31)</f>
        <v>1851</v>
      </c>
      <c r="G31" s="25" t="s">
        <v>47</v>
      </c>
      <c r="H31" s="25">
        <f t="shared" ref="H31:M31" si="27">SUM(H26:H30)</f>
        <v>430</v>
      </c>
      <c r="I31" s="25">
        <f t="shared" si="27"/>
        <v>398</v>
      </c>
      <c r="J31" s="25">
        <f t="shared" si="27"/>
        <v>372</v>
      </c>
      <c r="K31" s="25">
        <f t="shared" si="27"/>
        <v>271</v>
      </c>
      <c r="L31" s="25">
        <f t="shared" si="27"/>
        <v>205</v>
      </c>
      <c r="M31" s="25">
        <f t="shared" si="27"/>
        <v>175</v>
      </c>
    </row>
    <row r="33" spans="1:22" x14ac:dyDescent="0.25">
      <c r="A33" s="25">
        <v>2013</v>
      </c>
      <c r="B33" s="25" t="s">
        <v>35</v>
      </c>
      <c r="C33" s="25" t="s">
        <v>38</v>
      </c>
      <c r="D33" s="25" t="s">
        <v>41</v>
      </c>
      <c r="E33" s="77" t="s">
        <v>47</v>
      </c>
      <c r="F33" s="77"/>
      <c r="G33" s="25">
        <v>2013</v>
      </c>
      <c r="H33" s="45" t="s">
        <v>33</v>
      </c>
      <c r="I33" s="45" t="s">
        <v>34</v>
      </c>
      <c r="J33" s="46" t="s">
        <v>36</v>
      </c>
      <c r="K33" s="46" t="s">
        <v>37</v>
      </c>
      <c r="L33" s="47" t="s">
        <v>39</v>
      </c>
      <c r="M33" s="47" t="s">
        <v>40</v>
      </c>
      <c r="P33" s="25" t="s">
        <v>35</v>
      </c>
      <c r="Q33" s="25" t="s">
        <v>38</v>
      </c>
      <c r="R33" s="25" t="s">
        <v>41</v>
      </c>
      <c r="S33" s="22"/>
      <c r="T33" s="25" t="s">
        <v>35</v>
      </c>
      <c r="U33" s="25" t="s">
        <v>38</v>
      </c>
      <c r="V33" s="25" t="s">
        <v>41</v>
      </c>
    </row>
    <row r="34" spans="1:22" x14ac:dyDescent="0.25">
      <c r="A34" s="25" t="s">
        <v>42</v>
      </c>
      <c r="B34" s="25">
        <f>H34+I34</f>
        <v>75</v>
      </c>
      <c r="C34" s="25">
        <f>J34+K34</f>
        <v>65</v>
      </c>
      <c r="D34" s="25">
        <f>L34+M34</f>
        <v>40</v>
      </c>
      <c r="E34" s="24">
        <f>SUM(B34:D34)</f>
        <v>180</v>
      </c>
      <c r="G34" s="25" t="s">
        <v>42</v>
      </c>
      <c r="H34" s="42">
        <v>46</v>
      </c>
      <c r="I34" s="42">
        <v>29</v>
      </c>
      <c r="J34" s="43">
        <v>50</v>
      </c>
      <c r="K34" s="43">
        <v>15</v>
      </c>
      <c r="L34" s="44">
        <v>18</v>
      </c>
      <c r="M34" s="44">
        <v>22</v>
      </c>
      <c r="O34" s="25" t="s">
        <v>42</v>
      </c>
      <c r="P34" s="24">
        <f t="shared" ref="P34:R36" si="28">B34</f>
        <v>75</v>
      </c>
      <c r="Q34" s="24">
        <f t="shared" si="28"/>
        <v>65</v>
      </c>
      <c r="R34" s="24">
        <f t="shared" si="28"/>
        <v>40</v>
      </c>
      <c r="S34" s="25" t="s">
        <v>45</v>
      </c>
      <c r="T34" s="24">
        <f t="shared" ref="T34:V35" si="29">B37</f>
        <v>295</v>
      </c>
      <c r="U34" s="24">
        <f t="shared" si="29"/>
        <v>180</v>
      </c>
      <c r="V34" s="24">
        <f t="shared" si="29"/>
        <v>107</v>
      </c>
    </row>
    <row r="35" spans="1:22" x14ac:dyDescent="0.25">
      <c r="A35" s="25" t="s">
        <v>43</v>
      </c>
      <c r="B35" s="25">
        <f t="shared" ref="B35:B38" si="30">H35+I35</f>
        <v>168</v>
      </c>
      <c r="C35" s="25">
        <f t="shared" ref="C35:C38" si="31">J35+K35</f>
        <v>135</v>
      </c>
      <c r="D35" s="25">
        <f t="shared" ref="D35:D38" si="32">L35+M35</f>
        <v>84</v>
      </c>
      <c r="E35" s="24">
        <f t="shared" ref="E35:E38" si="33">SUM(B35:D35)</f>
        <v>387</v>
      </c>
      <c r="G35" s="25" t="s">
        <v>43</v>
      </c>
      <c r="H35" s="42">
        <v>87</v>
      </c>
      <c r="I35" s="42">
        <v>81</v>
      </c>
      <c r="J35" s="43">
        <v>93</v>
      </c>
      <c r="K35" s="43">
        <v>42</v>
      </c>
      <c r="L35" s="44">
        <v>49</v>
      </c>
      <c r="M35" s="44">
        <v>35</v>
      </c>
      <c r="O35" s="25" t="s">
        <v>43</v>
      </c>
      <c r="P35" s="24">
        <f t="shared" si="28"/>
        <v>168</v>
      </c>
      <c r="Q35" s="24">
        <f t="shared" si="28"/>
        <v>135</v>
      </c>
      <c r="R35" s="24">
        <f t="shared" si="28"/>
        <v>84</v>
      </c>
      <c r="S35" s="25" t="s">
        <v>46</v>
      </c>
      <c r="T35" s="24">
        <f t="shared" si="29"/>
        <v>132</v>
      </c>
      <c r="U35" s="24">
        <f t="shared" si="29"/>
        <v>91</v>
      </c>
      <c r="V35" s="24">
        <f t="shared" si="29"/>
        <v>42</v>
      </c>
    </row>
    <row r="36" spans="1:22" x14ac:dyDescent="0.25">
      <c r="A36" s="25" t="s">
        <v>44</v>
      </c>
      <c r="B36" s="25">
        <f t="shared" si="30"/>
        <v>136</v>
      </c>
      <c r="C36" s="25">
        <f t="shared" si="31"/>
        <v>113</v>
      </c>
      <c r="D36" s="25">
        <f t="shared" si="32"/>
        <v>63</v>
      </c>
      <c r="E36" s="24">
        <f t="shared" si="33"/>
        <v>312</v>
      </c>
      <c r="G36" s="25" t="s">
        <v>44</v>
      </c>
      <c r="H36" s="42">
        <v>76</v>
      </c>
      <c r="I36" s="42">
        <v>60</v>
      </c>
      <c r="J36" s="43">
        <v>70</v>
      </c>
      <c r="K36" s="43">
        <v>43</v>
      </c>
      <c r="L36" s="44">
        <v>35</v>
      </c>
      <c r="M36" s="44">
        <v>28</v>
      </c>
      <c r="O36" s="25" t="s">
        <v>44</v>
      </c>
      <c r="P36" s="24">
        <f t="shared" si="28"/>
        <v>136</v>
      </c>
      <c r="Q36" s="24">
        <f t="shared" si="28"/>
        <v>113</v>
      </c>
      <c r="R36" s="24">
        <f t="shared" si="28"/>
        <v>63</v>
      </c>
    </row>
    <row r="37" spans="1:22" x14ac:dyDescent="0.25">
      <c r="A37" s="25" t="s">
        <v>45</v>
      </c>
      <c r="B37" s="25">
        <f t="shared" si="30"/>
        <v>295</v>
      </c>
      <c r="C37" s="25">
        <f t="shared" si="31"/>
        <v>180</v>
      </c>
      <c r="D37" s="25">
        <f t="shared" si="32"/>
        <v>107</v>
      </c>
      <c r="E37" s="24">
        <f t="shared" si="33"/>
        <v>582</v>
      </c>
      <c r="G37" s="25" t="s">
        <v>45</v>
      </c>
      <c r="H37" s="42">
        <v>135</v>
      </c>
      <c r="I37" s="42">
        <v>160</v>
      </c>
      <c r="J37" s="43">
        <v>84</v>
      </c>
      <c r="K37" s="43">
        <v>96</v>
      </c>
      <c r="L37" s="44">
        <v>56</v>
      </c>
      <c r="M37" s="44">
        <v>51</v>
      </c>
      <c r="O37" s="72"/>
      <c r="P37" s="24">
        <f>SUM(P34:P36)</f>
        <v>379</v>
      </c>
      <c r="Q37" s="24">
        <f>SUM(Q34:Q36)</f>
        <v>313</v>
      </c>
      <c r="R37" s="24">
        <f>SUM(R34:R36)</f>
        <v>187</v>
      </c>
      <c r="T37" s="24">
        <f>SUM(T34:T36)</f>
        <v>427</v>
      </c>
      <c r="U37" s="24">
        <f>SUM(U34:U36)</f>
        <v>271</v>
      </c>
      <c r="V37" s="24">
        <f>SUM(V34:V36)</f>
        <v>149</v>
      </c>
    </row>
    <row r="38" spans="1:22" x14ac:dyDescent="0.25">
      <c r="A38" s="25" t="s">
        <v>46</v>
      </c>
      <c r="B38" s="25">
        <f t="shared" si="30"/>
        <v>132</v>
      </c>
      <c r="C38" s="25">
        <f t="shared" si="31"/>
        <v>91</v>
      </c>
      <c r="D38" s="25">
        <f t="shared" si="32"/>
        <v>42</v>
      </c>
      <c r="E38" s="24">
        <f t="shared" si="33"/>
        <v>265</v>
      </c>
      <c r="G38" s="25" t="s">
        <v>46</v>
      </c>
      <c r="H38" s="42">
        <v>75</v>
      </c>
      <c r="I38" s="42">
        <v>57</v>
      </c>
      <c r="J38" s="43">
        <v>47</v>
      </c>
      <c r="K38" s="43">
        <v>44</v>
      </c>
      <c r="L38" s="44">
        <v>18</v>
      </c>
      <c r="M38" s="44">
        <v>24</v>
      </c>
    </row>
    <row r="39" spans="1:22" x14ac:dyDescent="0.25">
      <c r="A39" s="25" t="s">
        <v>47</v>
      </c>
      <c r="B39" s="25">
        <f>SUM(B34:B38)</f>
        <v>806</v>
      </c>
      <c r="C39" s="25">
        <f>SUM(C34:C38)</f>
        <v>584</v>
      </c>
      <c r="D39" s="25">
        <f>SUM(D34:D38)</f>
        <v>336</v>
      </c>
      <c r="E39" s="24">
        <f>SUM(B39:D39)</f>
        <v>1726</v>
      </c>
      <c r="G39" s="25" t="s">
        <v>47</v>
      </c>
      <c r="H39" s="25">
        <f t="shared" ref="H39:M39" si="34">SUM(H34:H38)</f>
        <v>419</v>
      </c>
      <c r="I39" s="25">
        <f t="shared" si="34"/>
        <v>387</v>
      </c>
      <c r="J39" s="25">
        <f t="shared" si="34"/>
        <v>344</v>
      </c>
      <c r="K39" s="25">
        <f t="shared" si="34"/>
        <v>240</v>
      </c>
      <c r="L39" s="25">
        <f t="shared" si="34"/>
        <v>176</v>
      </c>
      <c r="M39" s="25">
        <f t="shared" si="34"/>
        <v>160</v>
      </c>
    </row>
    <row r="41" spans="1:22" x14ac:dyDescent="0.25">
      <c r="A41" s="25">
        <v>2014</v>
      </c>
      <c r="B41" s="25" t="s">
        <v>35</v>
      </c>
      <c r="C41" s="25" t="s">
        <v>38</v>
      </c>
      <c r="D41" s="25" t="s">
        <v>41</v>
      </c>
      <c r="E41" s="77" t="s">
        <v>47</v>
      </c>
      <c r="F41" s="77"/>
      <c r="G41" s="25">
        <v>2014</v>
      </c>
      <c r="P41" s="25" t="s">
        <v>35</v>
      </c>
      <c r="Q41" s="25" t="s">
        <v>38</v>
      </c>
      <c r="R41" s="25" t="s">
        <v>41</v>
      </c>
      <c r="S41" s="22"/>
      <c r="T41" s="25" t="s">
        <v>35</v>
      </c>
      <c r="U41" s="25" t="s">
        <v>38</v>
      </c>
      <c r="V41" s="25" t="s">
        <v>41</v>
      </c>
    </row>
    <row r="42" spans="1:22" x14ac:dyDescent="0.25">
      <c r="A42" s="25" t="s">
        <v>42</v>
      </c>
      <c r="B42" s="25">
        <f>H42+I42</f>
        <v>79</v>
      </c>
      <c r="C42" s="25">
        <f>J42+K42</f>
        <v>62</v>
      </c>
      <c r="D42" s="25">
        <f>L42+M42</f>
        <v>46</v>
      </c>
      <c r="E42" s="24">
        <f>SUM(B42:D42)</f>
        <v>187</v>
      </c>
      <c r="G42" s="25" t="s">
        <v>42</v>
      </c>
      <c r="H42" s="48">
        <v>53</v>
      </c>
      <c r="I42" s="48">
        <v>26</v>
      </c>
      <c r="J42" s="49">
        <v>38</v>
      </c>
      <c r="K42" s="49">
        <v>24</v>
      </c>
      <c r="L42" s="50">
        <v>27</v>
      </c>
      <c r="M42" s="50">
        <v>19</v>
      </c>
      <c r="O42" s="25" t="s">
        <v>42</v>
      </c>
      <c r="P42" s="24">
        <f t="shared" ref="P42:R44" si="35">B42</f>
        <v>79</v>
      </c>
      <c r="Q42" s="24">
        <f t="shared" si="35"/>
        <v>62</v>
      </c>
      <c r="R42" s="24">
        <f t="shared" si="35"/>
        <v>46</v>
      </c>
      <c r="S42" s="25" t="s">
        <v>45</v>
      </c>
      <c r="T42" s="24">
        <f t="shared" ref="T42:V43" si="36">B45</f>
        <v>321</v>
      </c>
      <c r="U42" s="24">
        <f t="shared" si="36"/>
        <v>220</v>
      </c>
      <c r="V42" s="24">
        <f t="shared" si="36"/>
        <v>100</v>
      </c>
    </row>
    <row r="43" spans="1:22" x14ac:dyDescent="0.25">
      <c r="A43" s="25" t="s">
        <v>43</v>
      </c>
      <c r="B43" s="25">
        <f t="shared" ref="B43:B46" si="37">H43+I43</f>
        <v>153</v>
      </c>
      <c r="C43" s="25">
        <f t="shared" ref="C43:C46" si="38">J43+K43</f>
        <v>123</v>
      </c>
      <c r="D43" s="25">
        <f t="shared" ref="D43:D46" si="39">L43+M43</f>
        <v>88</v>
      </c>
      <c r="E43" s="24">
        <f t="shared" ref="E43:E46" si="40">SUM(B43:D43)</f>
        <v>364</v>
      </c>
      <c r="G43" s="25" t="s">
        <v>43</v>
      </c>
      <c r="H43" s="48">
        <v>83</v>
      </c>
      <c r="I43" s="48">
        <v>70</v>
      </c>
      <c r="J43" s="49">
        <v>74</v>
      </c>
      <c r="K43" s="49">
        <v>49</v>
      </c>
      <c r="L43" s="50">
        <v>53</v>
      </c>
      <c r="M43" s="50">
        <v>35</v>
      </c>
      <c r="O43" s="25" t="s">
        <v>43</v>
      </c>
      <c r="P43" s="24">
        <f t="shared" si="35"/>
        <v>153</v>
      </c>
      <c r="Q43" s="24">
        <f t="shared" si="35"/>
        <v>123</v>
      </c>
      <c r="R43" s="24">
        <f t="shared" si="35"/>
        <v>88</v>
      </c>
      <c r="S43" s="25" t="s">
        <v>46</v>
      </c>
      <c r="T43" s="24">
        <f t="shared" si="36"/>
        <v>117</v>
      </c>
      <c r="U43" s="24">
        <f t="shared" si="36"/>
        <v>106</v>
      </c>
      <c r="V43" s="24">
        <f t="shared" si="36"/>
        <v>44</v>
      </c>
    </row>
    <row r="44" spans="1:22" x14ac:dyDescent="0.25">
      <c r="A44" s="25" t="s">
        <v>44</v>
      </c>
      <c r="B44" s="25">
        <f t="shared" si="37"/>
        <v>133</v>
      </c>
      <c r="C44" s="25">
        <f t="shared" si="38"/>
        <v>121</v>
      </c>
      <c r="D44" s="25">
        <f t="shared" si="39"/>
        <v>64</v>
      </c>
      <c r="E44" s="24">
        <f t="shared" si="40"/>
        <v>318</v>
      </c>
      <c r="G44" s="25" t="s">
        <v>44</v>
      </c>
      <c r="H44" s="48">
        <v>80</v>
      </c>
      <c r="I44" s="48">
        <v>53</v>
      </c>
      <c r="J44" s="49">
        <v>70</v>
      </c>
      <c r="K44" s="49">
        <v>51</v>
      </c>
      <c r="L44" s="50">
        <v>47</v>
      </c>
      <c r="M44" s="50">
        <v>17</v>
      </c>
      <c r="O44" s="25" t="s">
        <v>44</v>
      </c>
      <c r="P44" s="24">
        <f t="shared" si="35"/>
        <v>133</v>
      </c>
      <c r="Q44" s="24">
        <f t="shared" si="35"/>
        <v>121</v>
      </c>
      <c r="R44" s="24">
        <f t="shared" si="35"/>
        <v>64</v>
      </c>
    </row>
    <row r="45" spans="1:22" x14ac:dyDescent="0.25">
      <c r="A45" s="25" t="s">
        <v>45</v>
      </c>
      <c r="B45" s="25">
        <f t="shared" si="37"/>
        <v>321</v>
      </c>
      <c r="C45" s="25">
        <f t="shared" si="38"/>
        <v>220</v>
      </c>
      <c r="D45" s="25">
        <f t="shared" si="39"/>
        <v>100</v>
      </c>
      <c r="E45" s="24">
        <f t="shared" si="40"/>
        <v>641</v>
      </c>
      <c r="G45" s="25" t="s">
        <v>45</v>
      </c>
      <c r="H45" s="48">
        <v>139</v>
      </c>
      <c r="I45" s="48">
        <v>182</v>
      </c>
      <c r="J45" s="49">
        <v>106</v>
      </c>
      <c r="K45" s="49">
        <v>114</v>
      </c>
      <c r="L45" s="50">
        <v>43</v>
      </c>
      <c r="M45" s="50">
        <v>57</v>
      </c>
      <c r="O45" s="72"/>
      <c r="P45" s="24">
        <f>SUM(P42:P44)</f>
        <v>365</v>
      </c>
      <c r="Q45" s="24">
        <f>SUM(Q42:Q44)</f>
        <v>306</v>
      </c>
      <c r="R45" s="24">
        <f>SUM(R42:R44)</f>
        <v>198</v>
      </c>
      <c r="T45" s="24">
        <f>SUM(T42:T44)</f>
        <v>438</v>
      </c>
      <c r="U45" s="24">
        <f>SUM(U42:U44)</f>
        <v>326</v>
      </c>
      <c r="V45" s="24">
        <f>SUM(V42:V44)</f>
        <v>144</v>
      </c>
    </row>
    <row r="46" spans="1:22" x14ac:dyDescent="0.25">
      <c r="A46" s="25" t="s">
        <v>46</v>
      </c>
      <c r="B46" s="25">
        <f t="shared" si="37"/>
        <v>117</v>
      </c>
      <c r="C46" s="25">
        <f t="shared" si="38"/>
        <v>106</v>
      </c>
      <c r="D46" s="25">
        <f t="shared" si="39"/>
        <v>44</v>
      </c>
      <c r="E46" s="24">
        <f t="shared" si="40"/>
        <v>267</v>
      </c>
      <c r="G46" s="25" t="s">
        <v>46</v>
      </c>
      <c r="H46" s="48">
        <v>65</v>
      </c>
      <c r="I46" s="48">
        <v>52</v>
      </c>
      <c r="J46" s="49">
        <v>66</v>
      </c>
      <c r="K46" s="49">
        <v>40</v>
      </c>
      <c r="L46" s="50">
        <v>21</v>
      </c>
      <c r="M46" s="50">
        <v>23</v>
      </c>
    </row>
    <row r="47" spans="1:22" x14ac:dyDescent="0.25">
      <c r="A47" s="25" t="s">
        <v>47</v>
      </c>
      <c r="B47" s="25">
        <f>SUM(B42:B46)</f>
        <v>803</v>
      </c>
      <c r="C47" s="25">
        <f>SUM(C42:C46)</f>
        <v>632</v>
      </c>
      <c r="D47" s="25">
        <f>SUM(D42:D46)</f>
        <v>342</v>
      </c>
      <c r="E47" s="24">
        <f>SUM(B47:D47)</f>
        <v>1777</v>
      </c>
      <c r="G47" s="25" t="s">
        <v>47</v>
      </c>
      <c r="H47" s="25">
        <f t="shared" ref="H47:M47" si="41">SUM(H42:H46)</f>
        <v>420</v>
      </c>
      <c r="I47" s="25">
        <f t="shared" si="41"/>
        <v>383</v>
      </c>
      <c r="J47" s="25">
        <f t="shared" si="41"/>
        <v>354</v>
      </c>
      <c r="K47" s="25">
        <f t="shared" si="41"/>
        <v>278</v>
      </c>
      <c r="L47" s="25">
        <f t="shared" si="41"/>
        <v>191</v>
      </c>
      <c r="M47" s="25">
        <f t="shared" si="41"/>
        <v>151</v>
      </c>
    </row>
    <row r="49" spans="1:22" x14ac:dyDescent="0.25">
      <c r="A49" s="25">
        <v>2015</v>
      </c>
      <c r="B49" s="25" t="s">
        <v>35</v>
      </c>
      <c r="C49" s="25" t="s">
        <v>38</v>
      </c>
      <c r="D49" s="25" t="s">
        <v>41</v>
      </c>
      <c r="E49" s="77" t="s">
        <v>47</v>
      </c>
      <c r="F49" s="77"/>
      <c r="G49" s="25">
        <v>2015</v>
      </c>
      <c r="P49" s="25" t="s">
        <v>35</v>
      </c>
      <c r="Q49" s="25" t="s">
        <v>38</v>
      </c>
      <c r="R49" s="25" t="s">
        <v>41</v>
      </c>
      <c r="S49" s="22"/>
      <c r="T49" s="25" t="s">
        <v>35</v>
      </c>
      <c r="U49" s="25" t="s">
        <v>38</v>
      </c>
      <c r="V49" s="25" t="s">
        <v>41</v>
      </c>
    </row>
    <row r="50" spans="1:22" x14ac:dyDescent="0.25">
      <c r="A50" s="25" t="s">
        <v>42</v>
      </c>
      <c r="B50" s="25">
        <f>H50+I50</f>
        <v>86</v>
      </c>
      <c r="C50" s="25">
        <f>J50+K50</f>
        <v>70</v>
      </c>
      <c r="D50" s="25">
        <f>L50+M50</f>
        <v>41</v>
      </c>
      <c r="E50" s="24">
        <f>SUM(B50:D50)</f>
        <v>197</v>
      </c>
      <c r="G50" s="25" t="s">
        <v>42</v>
      </c>
      <c r="H50" s="51">
        <v>59</v>
      </c>
      <c r="I50" s="51">
        <v>27</v>
      </c>
      <c r="J50" s="52">
        <v>40</v>
      </c>
      <c r="K50" s="52">
        <v>30</v>
      </c>
      <c r="L50" s="53">
        <v>29</v>
      </c>
      <c r="M50" s="53">
        <v>12</v>
      </c>
      <c r="O50" s="25" t="s">
        <v>42</v>
      </c>
      <c r="P50" s="24">
        <f t="shared" ref="P50:R52" si="42">B50</f>
        <v>86</v>
      </c>
      <c r="Q50" s="24">
        <f t="shared" si="42"/>
        <v>70</v>
      </c>
      <c r="R50" s="24">
        <f t="shared" si="42"/>
        <v>41</v>
      </c>
      <c r="S50" s="25" t="s">
        <v>45</v>
      </c>
      <c r="T50" s="24">
        <f t="shared" ref="T50:V51" si="43">B53</f>
        <v>349</v>
      </c>
      <c r="U50" s="24">
        <f t="shared" si="43"/>
        <v>255</v>
      </c>
      <c r="V50" s="24">
        <f t="shared" si="43"/>
        <v>132</v>
      </c>
    </row>
    <row r="51" spans="1:22" x14ac:dyDescent="0.25">
      <c r="A51" s="25" t="s">
        <v>43</v>
      </c>
      <c r="B51" s="25">
        <f t="shared" ref="B51:B54" si="44">H51+I51</f>
        <v>162</v>
      </c>
      <c r="C51" s="25">
        <f t="shared" ref="C51:C54" si="45">J51+K51</f>
        <v>137</v>
      </c>
      <c r="D51" s="25">
        <f t="shared" ref="D51:D54" si="46">L51+M51</f>
        <v>86</v>
      </c>
      <c r="E51" s="24">
        <f t="shared" ref="E51:E54" si="47">SUM(B51:D51)</f>
        <v>385</v>
      </c>
      <c r="G51" s="25" t="s">
        <v>43</v>
      </c>
      <c r="H51" s="51">
        <v>98</v>
      </c>
      <c r="I51" s="51">
        <v>64</v>
      </c>
      <c r="J51" s="52">
        <v>76</v>
      </c>
      <c r="K51" s="52">
        <v>61</v>
      </c>
      <c r="L51" s="53">
        <v>57</v>
      </c>
      <c r="M51" s="53">
        <v>29</v>
      </c>
      <c r="O51" s="25" t="s">
        <v>43</v>
      </c>
      <c r="P51" s="24">
        <f t="shared" si="42"/>
        <v>162</v>
      </c>
      <c r="Q51" s="24">
        <f t="shared" si="42"/>
        <v>137</v>
      </c>
      <c r="R51" s="24">
        <f t="shared" si="42"/>
        <v>86</v>
      </c>
      <c r="S51" s="25" t="s">
        <v>46</v>
      </c>
      <c r="T51" s="24">
        <f t="shared" si="43"/>
        <v>127</v>
      </c>
      <c r="U51" s="24">
        <f t="shared" si="43"/>
        <v>121</v>
      </c>
      <c r="V51" s="24">
        <f t="shared" si="43"/>
        <v>60</v>
      </c>
    </row>
    <row r="52" spans="1:22" x14ac:dyDescent="0.25">
      <c r="A52" s="25" t="s">
        <v>44</v>
      </c>
      <c r="B52" s="25">
        <f t="shared" si="44"/>
        <v>145</v>
      </c>
      <c r="C52" s="25">
        <f t="shared" si="45"/>
        <v>127</v>
      </c>
      <c r="D52" s="25">
        <f t="shared" si="46"/>
        <v>72</v>
      </c>
      <c r="E52" s="24">
        <f t="shared" si="47"/>
        <v>344</v>
      </c>
      <c r="G52" s="25" t="s">
        <v>44</v>
      </c>
      <c r="H52" s="51">
        <v>88</v>
      </c>
      <c r="I52" s="51">
        <v>57</v>
      </c>
      <c r="J52" s="52">
        <v>71</v>
      </c>
      <c r="K52" s="52">
        <v>56</v>
      </c>
      <c r="L52" s="53">
        <v>51</v>
      </c>
      <c r="M52" s="53">
        <v>21</v>
      </c>
      <c r="O52" s="25" t="s">
        <v>44</v>
      </c>
      <c r="P52" s="24">
        <f t="shared" si="42"/>
        <v>145</v>
      </c>
      <c r="Q52" s="24">
        <f t="shared" si="42"/>
        <v>127</v>
      </c>
      <c r="R52" s="24">
        <f t="shared" si="42"/>
        <v>72</v>
      </c>
    </row>
    <row r="53" spans="1:22" x14ac:dyDescent="0.25">
      <c r="A53" s="25" t="s">
        <v>45</v>
      </c>
      <c r="B53" s="25">
        <f t="shared" si="44"/>
        <v>349</v>
      </c>
      <c r="C53" s="25">
        <f t="shared" si="45"/>
        <v>255</v>
      </c>
      <c r="D53" s="25">
        <f t="shared" si="46"/>
        <v>132</v>
      </c>
      <c r="E53" s="24">
        <f t="shared" si="47"/>
        <v>736</v>
      </c>
      <c r="G53" s="25" t="s">
        <v>45</v>
      </c>
      <c r="H53" s="51">
        <v>141</v>
      </c>
      <c r="I53" s="51">
        <v>208</v>
      </c>
      <c r="J53" s="52">
        <v>106</v>
      </c>
      <c r="K53" s="52">
        <v>149</v>
      </c>
      <c r="L53" s="53">
        <v>59</v>
      </c>
      <c r="M53" s="53">
        <v>73</v>
      </c>
      <c r="O53" s="72"/>
      <c r="P53" s="24">
        <f>SUM(P50:P52)</f>
        <v>393</v>
      </c>
      <c r="Q53" s="24">
        <f>SUM(Q50:Q52)</f>
        <v>334</v>
      </c>
      <c r="R53" s="24">
        <f>SUM(R50:R52)</f>
        <v>199</v>
      </c>
      <c r="T53" s="24">
        <f>SUM(T50:T52)</f>
        <v>476</v>
      </c>
      <c r="U53" s="24">
        <f>SUM(U50:U52)</f>
        <v>376</v>
      </c>
      <c r="V53" s="24">
        <f>SUM(V50:V52)</f>
        <v>192</v>
      </c>
    </row>
    <row r="54" spans="1:22" x14ac:dyDescent="0.25">
      <c r="A54" s="25" t="s">
        <v>46</v>
      </c>
      <c r="B54" s="25">
        <f t="shared" si="44"/>
        <v>127</v>
      </c>
      <c r="C54" s="25">
        <f t="shared" si="45"/>
        <v>121</v>
      </c>
      <c r="D54" s="25">
        <f t="shared" si="46"/>
        <v>60</v>
      </c>
      <c r="E54" s="24">
        <f t="shared" si="47"/>
        <v>308</v>
      </c>
      <c r="G54" s="25" t="s">
        <v>46</v>
      </c>
      <c r="H54" s="51">
        <v>67</v>
      </c>
      <c r="I54" s="51">
        <v>60</v>
      </c>
      <c r="J54" s="52">
        <v>72</v>
      </c>
      <c r="K54" s="52">
        <v>49</v>
      </c>
      <c r="L54" s="53">
        <v>34</v>
      </c>
      <c r="M54" s="53">
        <v>26</v>
      </c>
    </row>
    <row r="55" spans="1:22" x14ac:dyDescent="0.25">
      <c r="A55" s="25" t="s">
        <v>47</v>
      </c>
      <c r="B55" s="25">
        <f>SUM(B50:B54)</f>
        <v>869</v>
      </c>
      <c r="C55" s="25">
        <f>SUM(C50:C54)</f>
        <v>710</v>
      </c>
      <c r="D55" s="25">
        <f>SUM(D50:D54)</f>
        <v>391</v>
      </c>
      <c r="E55" s="24">
        <f>SUM(B55:D55)</f>
        <v>1970</v>
      </c>
      <c r="G55" s="25" t="s">
        <v>47</v>
      </c>
      <c r="H55" s="25">
        <f t="shared" ref="H55:M55" si="48">SUM(H50:H54)</f>
        <v>453</v>
      </c>
      <c r="I55" s="25">
        <f t="shared" si="48"/>
        <v>416</v>
      </c>
      <c r="J55" s="25">
        <f t="shared" si="48"/>
        <v>365</v>
      </c>
      <c r="K55" s="25">
        <f t="shared" si="48"/>
        <v>345</v>
      </c>
      <c r="L55" s="25">
        <f t="shared" si="48"/>
        <v>230</v>
      </c>
      <c r="M55" s="25">
        <f t="shared" si="48"/>
        <v>161</v>
      </c>
    </row>
    <row r="57" spans="1:22" x14ac:dyDescent="0.25">
      <c r="A57" s="25">
        <v>2016</v>
      </c>
      <c r="B57" s="25" t="s">
        <v>35</v>
      </c>
      <c r="C57" s="25" t="s">
        <v>38</v>
      </c>
      <c r="D57" s="25" t="s">
        <v>41</v>
      </c>
      <c r="E57" s="77" t="s">
        <v>47</v>
      </c>
      <c r="F57" s="77"/>
      <c r="G57" s="25">
        <v>2016</v>
      </c>
      <c r="P57" s="25" t="s">
        <v>35</v>
      </c>
      <c r="Q57" s="25" t="s">
        <v>38</v>
      </c>
      <c r="R57" s="25" t="s">
        <v>41</v>
      </c>
      <c r="S57" s="22"/>
      <c r="T57" s="25" t="s">
        <v>35</v>
      </c>
      <c r="U57" s="25" t="s">
        <v>38</v>
      </c>
      <c r="V57" s="25" t="s">
        <v>41</v>
      </c>
    </row>
    <row r="58" spans="1:22" x14ac:dyDescent="0.25">
      <c r="A58" s="25" t="s">
        <v>42</v>
      </c>
      <c r="B58" s="25">
        <f>H58+I58</f>
        <v>60</v>
      </c>
      <c r="C58" s="25">
        <f>J58+K58</f>
        <v>78</v>
      </c>
      <c r="D58" s="25">
        <f>L58+M58</f>
        <v>40</v>
      </c>
      <c r="E58" s="24">
        <f>SUM(B58:D58)</f>
        <v>178</v>
      </c>
      <c r="G58" s="25" t="s">
        <v>42</v>
      </c>
      <c r="H58" s="53">
        <v>35</v>
      </c>
      <c r="I58" s="53">
        <v>25</v>
      </c>
      <c r="J58" s="53">
        <v>52</v>
      </c>
      <c r="K58" s="53">
        <v>26</v>
      </c>
      <c r="L58" s="24">
        <v>22</v>
      </c>
      <c r="M58" s="24">
        <v>18</v>
      </c>
      <c r="O58" s="25" t="s">
        <v>42</v>
      </c>
      <c r="P58" s="24">
        <f t="shared" ref="P58:R60" si="49">B58</f>
        <v>60</v>
      </c>
      <c r="Q58" s="24">
        <f t="shared" si="49"/>
        <v>78</v>
      </c>
      <c r="R58" s="24">
        <f t="shared" si="49"/>
        <v>40</v>
      </c>
      <c r="S58" s="25" t="s">
        <v>45</v>
      </c>
      <c r="T58" s="24">
        <f t="shared" ref="T58:V59" si="50">B61</f>
        <v>351</v>
      </c>
      <c r="U58" s="24">
        <f t="shared" si="50"/>
        <v>256</v>
      </c>
      <c r="V58" s="24">
        <f t="shared" si="50"/>
        <v>144</v>
      </c>
    </row>
    <row r="59" spans="1:22" x14ac:dyDescent="0.25">
      <c r="A59" s="25" t="s">
        <v>43</v>
      </c>
      <c r="B59" s="25">
        <f t="shared" ref="B59:B62" si="51">H59+I59</f>
        <v>167</v>
      </c>
      <c r="C59" s="25">
        <f t="shared" ref="C59:C62" si="52">J59+K59</f>
        <v>131</v>
      </c>
      <c r="D59" s="25">
        <f t="shared" ref="D59:D62" si="53">L59+M59</f>
        <v>80</v>
      </c>
      <c r="E59" s="24">
        <f t="shared" ref="E59:E62" si="54">SUM(B59:D59)</f>
        <v>378</v>
      </c>
      <c r="G59" s="25" t="s">
        <v>43</v>
      </c>
      <c r="H59" s="53">
        <v>100</v>
      </c>
      <c r="I59" s="53">
        <v>67</v>
      </c>
      <c r="J59" s="53">
        <v>81</v>
      </c>
      <c r="K59" s="53">
        <v>50</v>
      </c>
      <c r="L59" s="24">
        <v>47</v>
      </c>
      <c r="M59" s="24">
        <v>33</v>
      </c>
      <c r="O59" s="25" t="s">
        <v>43</v>
      </c>
      <c r="P59" s="24">
        <f t="shared" si="49"/>
        <v>167</v>
      </c>
      <c r="Q59" s="24">
        <f t="shared" si="49"/>
        <v>131</v>
      </c>
      <c r="R59" s="24">
        <f t="shared" si="49"/>
        <v>80</v>
      </c>
      <c r="S59" s="25" t="s">
        <v>46</v>
      </c>
      <c r="T59" s="24">
        <f t="shared" si="50"/>
        <v>155</v>
      </c>
      <c r="U59" s="24">
        <f t="shared" si="50"/>
        <v>118</v>
      </c>
      <c r="V59" s="24">
        <f t="shared" si="50"/>
        <v>65</v>
      </c>
    </row>
    <row r="60" spans="1:22" x14ac:dyDescent="0.25">
      <c r="A60" s="25" t="s">
        <v>44</v>
      </c>
      <c r="B60" s="25">
        <f t="shared" si="51"/>
        <v>122</v>
      </c>
      <c r="C60" s="25">
        <f t="shared" si="52"/>
        <v>126</v>
      </c>
      <c r="D60" s="25">
        <f t="shared" si="53"/>
        <v>81</v>
      </c>
      <c r="E60" s="24">
        <f t="shared" si="54"/>
        <v>329</v>
      </c>
      <c r="G60" s="25" t="s">
        <v>44</v>
      </c>
      <c r="H60" s="53">
        <v>81</v>
      </c>
      <c r="I60" s="53">
        <v>41</v>
      </c>
      <c r="J60" s="53">
        <v>77</v>
      </c>
      <c r="K60" s="53">
        <v>49</v>
      </c>
      <c r="L60" s="24">
        <v>46</v>
      </c>
      <c r="M60" s="24">
        <v>35</v>
      </c>
      <c r="O60" s="25" t="s">
        <v>44</v>
      </c>
      <c r="P60" s="24">
        <f t="shared" si="49"/>
        <v>122</v>
      </c>
      <c r="Q60" s="24">
        <f t="shared" si="49"/>
        <v>126</v>
      </c>
      <c r="R60" s="24">
        <f t="shared" si="49"/>
        <v>81</v>
      </c>
    </row>
    <row r="61" spans="1:22" x14ac:dyDescent="0.25">
      <c r="A61" s="25" t="s">
        <v>45</v>
      </c>
      <c r="B61" s="25">
        <f t="shared" si="51"/>
        <v>351</v>
      </c>
      <c r="C61" s="25">
        <f t="shared" si="52"/>
        <v>256</v>
      </c>
      <c r="D61" s="25">
        <f t="shared" si="53"/>
        <v>144</v>
      </c>
      <c r="E61" s="24">
        <f t="shared" si="54"/>
        <v>751</v>
      </c>
      <c r="G61" s="25" t="s">
        <v>45</v>
      </c>
      <c r="H61" s="53">
        <v>162</v>
      </c>
      <c r="I61" s="53">
        <v>189</v>
      </c>
      <c r="J61" s="53">
        <v>107</v>
      </c>
      <c r="K61" s="53">
        <v>149</v>
      </c>
      <c r="L61" s="24">
        <v>61</v>
      </c>
      <c r="M61" s="24">
        <v>83</v>
      </c>
      <c r="O61" s="72"/>
      <c r="P61" s="24">
        <f>SUM(P58:P60)</f>
        <v>349</v>
      </c>
      <c r="Q61" s="24">
        <f>SUM(Q58:Q60)</f>
        <v>335</v>
      </c>
      <c r="R61" s="24">
        <f>SUM(R58:R60)</f>
        <v>201</v>
      </c>
      <c r="T61" s="24">
        <f>SUM(T58:T60)</f>
        <v>506</v>
      </c>
      <c r="U61" s="24">
        <f>SUM(U58:U60)</f>
        <v>374</v>
      </c>
      <c r="V61" s="24">
        <f>SUM(V58:V60)</f>
        <v>209</v>
      </c>
    </row>
    <row r="62" spans="1:22" x14ac:dyDescent="0.25">
      <c r="A62" s="25" t="s">
        <v>46</v>
      </c>
      <c r="B62" s="25">
        <f t="shared" si="51"/>
        <v>155</v>
      </c>
      <c r="C62" s="25">
        <f t="shared" si="52"/>
        <v>118</v>
      </c>
      <c r="D62" s="25">
        <f t="shared" si="53"/>
        <v>65</v>
      </c>
      <c r="E62" s="24">
        <f t="shared" si="54"/>
        <v>338</v>
      </c>
      <c r="G62" s="25" t="s">
        <v>46</v>
      </c>
      <c r="H62" s="53">
        <v>81</v>
      </c>
      <c r="I62" s="53">
        <v>74</v>
      </c>
      <c r="J62" s="72">
        <v>69</v>
      </c>
      <c r="K62" s="72">
        <v>49</v>
      </c>
      <c r="L62" s="24">
        <v>42</v>
      </c>
      <c r="M62" s="24">
        <v>23</v>
      </c>
    </row>
    <row r="63" spans="1:22" x14ac:dyDescent="0.25">
      <c r="A63" s="25" t="s">
        <v>47</v>
      </c>
      <c r="B63" s="25">
        <f>SUM(B58:B62)</f>
        <v>855</v>
      </c>
      <c r="C63" s="25">
        <f>SUM(C58:C62)</f>
        <v>709</v>
      </c>
      <c r="D63" s="25">
        <f>SUM(D58:D62)</f>
        <v>410</v>
      </c>
      <c r="E63" s="24">
        <f>SUM(B63:D63)</f>
        <v>1974</v>
      </c>
      <c r="G63" s="25" t="s">
        <v>47</v>
      </c>
      <c r="H63" s="25">
        <f t="shared" ref="H63:M63" si="55">SUM(H58:H62)</f>
        <v>459</v>
      </c>
      <c r="I63" s="25">
        <f t="shared" si="55"/>
        <v>396</v>
      </c>
      <c r="J63" s="25">
        <f t="shared" si="55"/>
        <v>386</v>
      </c>
      <c r="K63" s="25">
        <f t="shared" si="55"/>
        <v>323</v>
      </c>
      <c r="L63" s="25">
        <f t="shared" si="55"/>
        <v>218</v>
      </c>
      <c r="M63" s="25">
        <f t="shared" si="55"/>
        <v>192</v>
      </c>
    </row>
    <row r="65" spans="1:22" x14ac:dyDescent="0.25">
      <c r="A65" s="25">
        <v>2017</v>
      </c>
      <c r="B65" s="25" t="s">
        <v>35</v>
      </c>
      <c r="C65" s="25" t="s">
        <v>38</v>
      </c>
      <c r="D65" s="25" t="s">
        <v>41</v>
      </c>
      <c r="E65" s="77" t="s">
        <v>47</v>
      </c>
      <c r="F65" s="77"/>
      <c r="G65" s="25">
        <v>2017</v>
      </c>
      <c r="P65" s="25" t="s">
        <v>35</v>
      </c>
      <c r="Q65" s="25" t="s">
        <v>38</v>
      </c>
      <c r="R65" s="25" t="s">
        <v>41</v>
      </c>
      <c r="S65" s="22"/>
      <c r="T65" s="25" t="s">
        <v>35</v>
      </c>
      <c r="U65" s="25" t="s">
        <v>38</v>
      </c>
      <c r="V65" s="25" t="s">
        <v>41</v>
      </c>
    </row>
    <row r="66" spans="1:22" x14ac:dyDescent="0.25">
      <c r="A66" s="25" t="s">
        <v>42</v>
      </c>
      <c r="B66" s="25">
        <f>H66+I66</f>
        <v>72</v>
      </c>
      <c r="C66" s="25">
        <f>J66+K66</f>
        <v>68</v>
      </c>
      <c r="D66" s="25">
        <f>L66+M66</f>
        <v>44</v>
      </c>
      <c r="E66" s="24">
        <f>SUM(B66:D66)</f>
        <v>184</v>
      </c>
      <c r="G66" s="25" t="s">
        <v>42</v>
      </c>
      <c r="H66" s="53">
        <v>48</v>
      </c>
      <c r="I66" s="53">
        <v>24</v>
      </c>
      <c r="J66" s="53">
        <v>47</v>
      </c>
      <c r="K66" s="53">
        <v>21</v>
      </c>
      <c r="L66" s="24">
        <v>28</v>
      </c>
      <c r="M66" s="24">
        <v>16</v>
      </c>
      <c r="O66" s="25" t="s">
        <v>42</v>
      </c>
      <c r="P66" s="24">
        <f t="shared" ref="P66:R68" si="56">B66</f>
        <v>72</v>
      </c>
      <c r="Q66" s="24">
        <f t="shared" si="56"/>
        <v>68</v>
      </c>
      <c r="R66" s="24">
        <f t="shared" si="56"/>
        <v>44</v>
      </c>
      <c r="S66" s="25" t="s">
        <v>45</v>
      </c>
      <c r="T66" s="24">
        <f t="shared" ref="T66:V67" si="57">B69</f>
        <v>358</v>
      </c>
      <c r="U66" s="24">
        <f t="shared" si="57"/>
        <v>267</v>
      </c>
      <c r="V66" s="24">
        <f t="shared" si="57"/>
        <v>159</v>
      </c>
    </row>
    <row r="67" spans="1:22" x14ac:dyDescent="0.25">
      <c r="A67" s="25" t="s">
        <v>43</v>
      </c>
      <c r="B67" s="25">
        <f t="shared" ref="B67:B70" si="58">H67+I67</f>
        <v>169</v>
      </c>
      <c r="C67" s="25">
        <f t="shared" ref="C67:C70" si="59">J67+K67</f>
        <v>133</v>
      </c>
      <c r="D67" s="25">
        <f t="shared" ref="D67:D70" si="60">L67+M67</f>
        <v>85</v>
      </c>
      <c r="E67" s="24">
        <f t="shared" ref="E67:E70" si="61">SUM(B67:D67)</f>
        <v>387</v>
      </c>
      <c r="G67" s="25" t="s">
        <v>43</v>
      </c>
      <c r="H67" s="53">
        <v>88</v>
      </c>
      <c r="I67" s="53">
        <v>81</v>
      </c>
      <c r="J67" s="53">
        <v>86</v>
      </c>
      <c r="K67" s="53">
        <v>47</v>
      </c>
      <c r="L67" s="24">
        <v>54</v>
      </c>
      <c r="M67" s="24">
        <v>31</v>
      </c>
      <c r="O67" s="25" t="s">
        <v>43</v>
      </c>
      <c r="P67" s="24">
        <f t="shared" si="56"/>
        <v>169</v>
      </c>
      <c r="Q67" s="24">
        <f t="shared" si="56"/>
        <v>133</v>
      </c>
      <c r="R67" s="24">
        <f t="shared" si="56"/>
        <v>85</v>
      </c>
      <c r="S67" s="25" t="s">
        <v>46</v>
      </c>
      <c r="T67" s="24">
        <f t="shared" si="57"/>
        <v>165</v>
      </c>
      <c r="U67" s="24">
        <f t="shared" si="57"/>
        <v>134</v>
      </c>
      <c r="V67" s="24">
        <f t="shared" si="57"/>
        <v>69</v>
      </c>
    </row>
    <row r="68" spans="1:22" x14ac:dyDescent="0.25">
      <c r="A68" s="25" t="s">
        <v>44</v>
      </c>
      <c r="B68" s="25">
        <f t="shared" si="58"/>
        <v>118</v>
      </c>
      <c r="C68" s="25">
        <f t="shared" si="59"/>
        <v>117</v>
      </c>
      <c r="D68" s="25">
        <f t="shared" si="60"/>
        <v>82</v>
      </c>
      <c r="E68" s="24">
        <f t="shared" si="61"/>
        <v>317</v>
      </c>
      <c r="G68" s="25" t="s">
        <v>44</v>
      </c>
      <c r="H68" s="53">
        <v>70</v>
      </c>
      <c r="I68" s="53">
        <v>48</v>
      </c>
      <c r="J68" s="53">
        <v>71</v>
      </c>
      <c r="K68" s="53">
        <v>46</v>
      </c>
      <c r="L68" s="24">
        <v>49</v>
      </c>
      <c r="M68" s="24">
        <v>33</v>
      </c>
      <c r="O68" s="25" t="s">
        <v>44</v>
      </c>
      <c r="P68" s="24">
        <f t="shared" si="56"/>
        <v>118</v>
      </c>
      <c r="Q68" s="24">
        <f t="shared" si="56"/>
        <v>117</v>
      </c>
      <c r="R68" s="24">
        <f t="shared" si="56"/>
        <v>82</v>
      </c>
    </row>
    <row r="69" spans="1:22" x14ac:dyDescent="0.25">
      <c r="A69" s="25" t="s">
        <v>45</v>
      </c>
      <c r="B69" s="25">
        <f t="shared" si="58"/>
        <v>358</v>
      </c>
      <c r="C69" s="25">
        <f t="shared" si="59"/>
        <v>267</v>
      </c>
      <c r="D69" s="25">
        <f t="shared" si="60"/>
        <v>159</v>
      </c>
      <c r="E69" s="24">
        <f t="shared" si="61"/>
        <v>784</v>
      </c>
      <c r="G69" s="25" t="s">
        <v>45</v>
      </c>
      <c r="H69" s="53">
        <v>183</v>
      </c>
      <c r="I69" s="53">
        <v>175</v>
      </c>
      <c r="J69" s="53">
        <v>104</v>
      </c>
      <c r="K69" s="53">
        <v>163</v>
      </c>
      <c r="L69" s="24">
        <v>66</v>
      </c>
      <c r="M69" s="24">
        <v>93</v>
      </c>
      <c r="O69" s="72"/>
      <c r="P69" s="24">
        <f>SUM(P66:P68)</f>
        <v>359</v>
      </c>
      <c r="Q69" s="24">
        <f>SUM(Q66:Q68)</f>
        <v>318</v>
      </c>
      <c r="R69" s="24">
        <f>SUM(R66:R68)</f>
        <v>211</v>
      </c>
      <c r="T69" s="24">
        <f>SUM(T66:T68)</f>
        <v>523</v>
      </c>
      <c r="U69" s="24">
        <f>SUM(U66:U68)</f>
        <v>401</v>
      </c>
      <c r="V69" s="24">
        <f>SUM(V66:V68)</f>
        <v>228</v>
      </c>
    </row>
    <row r="70" spans="1:22" x14ac:dyDescent="0.25">
      <c r="A70" s="25" t="s">
        <v>46</v>
      </c>
      <c r="B70" s="25">
        <f t="shared" si="58"/>
        <v>165</v>
      </c>
      <c r="C70" s="25">
        <f t="shared" si="59"/>
        <v>134</v>
      </c>
      <c r="D70" s="25">
        <f t="shared" si="60"/>
        <v>69</v>
      </c>
      <c r="E70" s="24">
        <f t="shared" si="61"/>
        <v>368</v>
      </c>
      <c r="G70" s="25" t="s">
        <v>46</v>
      </c>
      <c r="H70" s="53">
        <v>87</v>
      </c>
      <c r="I70" s="53">
        <v>78</v>
      </c>
      <c r="J70" s="72">
        <v>68</v>
      </c>
      <c r="K70" s="72">
        <v>66</v>
      </c>
      <c r="L70" s="24">
        <v>42</v>
      </c>
      <c r="M70" s="24">
        <v>27</v>
      </c>
    </row>
    <row r="71" spans="1:22" x14ac:dyDescent="0.25">
      <c r="A71" s="25" t="s">
        <v>47</v>
      </c>
      <c r="B71" s="25">
        <f>SUM(B66:B70)</f>
        <v>882</v>
      </c>
      <c r="C71" s="25">
        <f>SUM(C66:C70)</f>
        <v>719</v>
      </c>
      <c r="D71" s="25">
        <f>SUM(D66:D70)</f>
        <v>439</v>
      </c>
      <c r="E71" s="24">
        <f>SUM(B71:D71)</f>
        <v>2040</v>
      </c>
      <c r="G71" s="25" t="s">
        <v>47</v>
      </c>
      <c r="H71" s="25">
        <f t="shared" ref="H71:M71" si="62">SUM(H66:H70)</f>
        <v>476</v>
      </c>
      <c r="I71" s="25">
        <f t="shared" si="62"/>
        <v>406</v>
      </c>
      <c r="J71" s="25">
        <f t="shared" si="62"/>
        <v>376</v>
      </c>
      <c r="K71" s="25">
        <f t="shared" si="62"/>
        <v>343</v>
      </c>
      <c r="L71" s="25">
        <f t="shared" si="62"/>
        <v>239</v>
      </c>
      <c r="M71" s="25">
        <f t="shared" si="62"/>
        <v>200</v>
      </c>
    </row>
    <row r="73" spans="1:22" x14ac:dyDescent="0.25">
      <c r="A73" s="25">
        <v>2018</v>
      </c>
      <c r="B73" s="25" t="s">
        <v>35</v>
      </c>
      <c r="C73" s="25" t="s">
        <v>38</v>
      </c>
      <c r="D73" s="25" t="s">
        <v>41</v>
      </c>
      <c r="E73" s="77" t="s">
        <v>47</v>
      </c>
      <c r="F73" s="77"/>
      <c r="G73" s="25">
        <v>2018</v>
      </c>
      <c r="P73" s="25" t="s">
        <v>35</v>
      </c>
      <c r="Q73" s="25" t="s">
        <v>38</v>
      </c>
      <c r="R73" s="25" t="s">
        <v>41</v>
      </c>
      <c r="S73" s="22"/>
      <c r="T73" s="25" t="s">
        <v>35</v>
      </c>
      <c r="U73" s="25" t="s">
        <v>38</v>
      </c>
      <c r="V73" s="25" t="s">
        <v>41</v>
      </c>
    </row>
    <row r="74" spans="1:22" x14ac:dyDescent="0.25">
      <c r="A74" s="25" t="s">
        <v>42</v>
      </c>
      <c r="B74" s="25">
        <f>H74+I74</f>
        <v>68</v>
      </c>
      <c r="C74" s="25">
        <f>J74+K74</f>
        <v>64</v>
      </c>
      <c r="D74" s="25">
        <f>L74+M74</f>
        <v>39</v>
      </c>
      <c r="E74" s="24">
        <f>SUM(B74:D74)</f>
        <v>171</v>
      </c>
      <c r="G74" s="25" t="s">
        <v>42</v>
      </c>
      <c r="H74" s="73">
        <v>46</v>
      </c>
      <c r="I74" s="73">
        <v>22</v>
      </c>
      <c r="J74" s="73">
        <v>40</v>
      </c>
      <c r="K74" s="73">
        <v>24</v>
      </c>
      <c r="L74" s="24">
        <v>26</v>
      </c>
      <c r="M74" s="24">
        <v>13</v>
      </c>
      <c r="O74" s="25" t="s">
        <v>42</v>
      </c>
      <c r="P74" s="24">
        <f t="shared" ref="P74:R76" si="63">B74</f>
        <v>68</v>
      </c>
      <c r="Q74" s="24">
        <f t="shared" si="63"/>
        <v>64</v>
      </c>
      <c r="R74" s="24">
        <f t="shared" si="63"/>
        <v>39</v>
      </c>
      <c r="S74" s="25" t="s">
        <v>45</v>
      </c>
      <c r="T74" s="24">
        <f t="shared" ref="T74:V75" si="64">B77</f>
        <v>347</v>
      </c>
      <c r="U74" s="24">
        <f t="shared" si="64"/>
        <v>277</v>
      </c>
      <c r="V74" s="24">
        <f t="shared" si="64"/>
        <v>154</v>
      </c>
    </row>
    <row r="75" spans="1:22" x14ac:dyDescent="0.25">
      <c r="A75" s="25" t="s">
        <v>43</v>
      </c>
      <c r="B75" s="25">
        <f t="shared" ref="B75:B78" si="65">H75+I75</f>
        <v>142</v>
      </c>
      <c r="C75" s="25">
        <f t="shared" ref="C75:C78" si="66">J75+K75</f>
        <v>135</v>
      </c>
      <c r="D75" s="25">
        <f t="shared" ref="D75:D78" si="67">L75+M75</f>
        <v>91</v>
      </c>
      <c r="E75" s="24">
        <f t="shared" ref="E75:E78" si="68">SUM(B75:D75)</f>
        <v>368</v>
      </c>
      <c r="G75" s="25" t="s">
        <v>43</v>
      </c>
      <c r="H75" s="73">
        <v>78</v>
      </c>
      <c r="I75" s="73">
        <v>64</v>
      </c>
      <c r="J75" s="73">
        <v>88</v>
      </c>
      <c r="K75" s="73">
        <v>47</v>
      </c>
      <c r="L75" s="24">
        <v>59</v>
      </c>
      <c r="M75" s="24">
        <v>32</v>
      </c>
      <c r="O75" s="25" t="s">
        <v>43</v>
      </c>
      <c r="P75" s="24">
        <f t="shared" si="63"/>
        <v>142</v>
      </c>
      <c r="Q75" s="24">
        <f t="shared" si="63"/>
        <v>135</v>
      </c>
      <c r="R75" s="24">
        <f t="shared" si="63"/>
        <v>91</v>
      </c>
      <c r="S75" s="25" t="s">
        <v>46</v>
      </c>
      <c r="T75" s="24">
        <f t="shared" si="64"/>
        <v>125</v>
      </c>
      <c r="U75" s="24">
        <f t="shared" si="64"/>
        <v>139</v>
      </c>
      <c r="V75" s="24">
        <f t="shared" si="64"/>
        <v>55</v>
      </c>
    </row>
    <row r="76" spans="1:22" x14ac:dyDescent="0.25">
      <c r="A76" s="25" t="s">
        <v>44</v>
      </c>
      <c r="B76" s="25">
        <f t="shared" si="65"/>
        <v>116</v>
      </c>
      <c r="C76" s="25">
        <f t="shared" si="66"/>
        <v>89</v>
      </c>
      <c r="D76" s="25">
        <f t="shared" si="67"/>
        <v>84</v>
      </c>
      <c r="E76" s="24">
        <f t="shared" si="68"/>
        <v>289</v>
      </c>
      <c r="G76" s="25" t="s">
        <v>44</v>
      </c>
      <c r="H76" s="73">
        <v>66</v>
      </c>
      <c r="I76" s="73">
        <v>50</v>
      </c>
      <c r="J76" s="73">
        <v>57</v>
      </c>
      <c r="K76" s="73">
        <v>32</v>
      </c>
      <c r="L76" s="24">
        <v>47</v>
      </c>
      <c r="M76" s="24">
        <v>37</v>
      </c>
      <c r="O76" s="25" t="s">
        <v>44</v>
      </c>
      <c r="P76" s="24">
        <f t="shared" si="63"/>
        <v>116</v>
      </c>
      <c r="Q76" s="24">
        <f t="shared" si="63"/>
        <v>89</v>
      </c>
      <c r="R76" s="24">
        <f t="shared" si="63"/>
        <v>84</v>
      </c>
    </row>
    <row r="77" spans="1:22" x14ac:dyDescent="0.25">
      <c r="A77" s="25" t="s">
        <v>45</v>
      </c>
      <c r="B77" s="25">
        <f t="shared" si="65"/>
        <v>347</v>
      </c>
      <c r="C77" s="25">
        <f t="shared" si="66"/>
        <v>277</v>
      </c>
      <c r="D77" s="25">
        <f t="shared" si="67"/>
        <v>154</v>
      </c>
      <c r="E77" s="24">
        <f t="shared" si="68"/>
        <v>778</v>
      </c>
      <c r="G77" s="25" t="s">
        <v>45</v>
      </c>
      <c r="H77" s="73">
        <v>179</v>
      </c>
      <c r="I77" s="73">
        <v>168</v>
      </c>
      <c r="J77" s="73">
        <v>130</v>
      </c>
      <c r="K77" s="73">
        <v>147</v>
      </c>
      <c r="L77" s="24">
        <v>59</v>
      </c>
      <c r="M77" s="24">
        <v>95</v>
      </c>
      <c r="O77" s="72"/>
      <c r="P77" s="24">
        <f>SUM(P74:P76)</f>
        <v>326</v>
      </c>
      <c r="Q77" s="24">
        <f>SUM(Q74:Q76)</f>
        <v>288</v>
      </c>
      <c r="R77" s="24">
        <f>SUM(R74:R76)</f>
        <v>214</v>
      </c>
      <c r="T77" s="24">
        <f>SUM(T74:T76)</f>
        <v>472</v>
      </c>
      <c r="U77" s="24">
        <f>SUM(U74:U76)</f>
        <v>416</v>
      </c>
      <c r="V77" s="24">
        <f>SUM(V74:V76)</f>
        <v>209</v>
      </c>
    </row>
    <row r="78" spans="1:22" x14ac:dyDescent="0.25">
      <c r="A78" s="25" t="s">
        <v>46</v>
      </c>
      <c r="B78" s="25">
        <f t="shared" si="65"/>
        <v>125</v>
      </c>
      <c r="C78" s="25">
        <f t="shared" si="66"/>
        <v>139</v>
      </c>
      <c r="D78" s="25">
        <f t="shared" si="67"/>
        <v>55</v>
      </c>
      <c r="E78" s="24">
        <f t="shared" si="68"/>
        <v>319</v>
      </c>
      <c r="G78" s="25" t="s">
        <v>46</v>
      </c>
      <c r="H78" s="73">
        <v>59</v>
      </c>
      <c r="I78" s="73">
        <v>66</v>
      </c>
      <c r="J78" s="72">
        <v>76</v>
      </c>
      <c r="K78" s="72">
        <v>63</v>
      </c>
      <c r="L78" s="24">
        <v>24</v>
      </c>
      <c r="M78" s="24">
        <v>31</v>
      </c>
    </row>
    <row r="79" spans="1:22" x14ac:dyDescent="0.25">
      <c r="A79" s="25" t="s">
        <v>47</v>
      </c>
      <c r="B79" s="25">
        <f>SUM(B74:B78)</f>
        <v>798</v>
      </c>
      <c r="C79" s="25">
        <f>SUM(C74:C78)</f>
        <v>704</v>
      </c>
      <c r="D79" s="25">
        <f>SUM(D74:D78)</f>
        <v>423</v>
      </c>
      <c r="E79" s="24">
        <f>SUM(B79:D79)</f>
        <v>1925</v>
      </c>
      <c r="G79" s="25" t="s">
        <v>47</v>
      </c>
      <c r="H79" s="25">
        <f t="shared" ref="H79:M79" si="69">SUM(H74:H78)</f>
        <v>428</v>
      </c>
      <c r="I79" s="25">
        <f t="shared" si="69"/>
        <v>370</v>
      </c>
      <c r="J79" s="25">
        <f t="shared" si="69"/>
        <v>391</v>
      </c>
      <c r="K79" s="25">
        <f t="shared" si="69"/>
        <v>313</v>
      </c>
      <c r="L79" s="25">
        <f t="shared" si="69"/>
        <v>215</v>
      </c>
      <c r="M79" s="25">
        <f t="shared" si="69"/>
        <v>208</v>
      </c>
    </row>
    <row r="81" spans="1:22" x14ac:dyDescent="0.25">
      <c r="A81" s="25">
        <v>2019</v>
      </c>
      <c r="B81" s="25" t="s">
        <v>35</v>
      </c>
      <c r="C81" s="25" t="s">
        <v>38</v>
      </c>
      <c r="D81" s="25" t="s">
        <v>41</v>
      </c>
      <c r="E81" s="77" t="s">
        <v>47</v>
      </c>
      <c r="F81" s="77"/>
      <c r="G81" s="25">
        <v>2019</v>
      </c>
      <c r="P81" s="25" t="s">
        <v>35</v>
      </c>
      <c r="Q81" s="25" t="s">
        <v>38</v>
      </c>
      <c r="R81" s="25" t="s">
        <v>41</v>
      </c>
      <c r="S81" s="22"/>
      <c r="T81" s="25" t="s">
        <v>35</v>
      </c>
      <c r="U81" s="25" t="s">
        <v>38</v>
      </c>
      <c r="V81" s="25" t="s">
        <v>41</v>
      </c>
    </row>
    <row r="82" spans="1:22" x14ac:dyDescent="0.25">
      <c r="A82" s="25" t="s">
        <v>42</v>
      </c>
      <c r="B82" s="25">
        <f>H82+I82</f>
        <v>63</v>
      </c>
      <c r="C82" s="25">
        <f>J82+K82</f>
        <v>63</v>
      </c>
      <c r="D82" s="25">
        <f>L82+M82</f>
        <v>46</v>
      </c>
      <c r="E82" s="24">
        <f>SUM(B82:D82)</f>
        <v>172</v>
      </c>
      <c r="G82" s="25" t="s">
        <v>42</v>
      </c>
      <c r="H82" s="73">
        <v>39</v>
      </c>
      <c r="I82" s="73">
        <v>24</v>
      </c>
      <c r="J82" s="73">
        <v>41</v>
      </c>
      <c r="K82" s="73">
        <v>22</v>
      </c>
      <c r="L82" s="24">
        <v>30</v>
      </c>
      <c r="M82" s="24">
        <v>16</v>
      </c>
      <c r="O82" s="25" t="s">
        <v>42</v>
      </c>
      <c r="P82" s="24">
        <f t="shared" ref="P82:R84" si="70">B82</f>
        <v>63</v>
      </c>
      <c r="Q82" s="24">
        <f t="shared" si="70"/>
        <v>63</v>
      </c>
      <c r="R82" s="24">
        <f t="shared" si="70"/>
        <v>46</v>
      </c>
      <c r="S82" s="25" t="s">
        <v>45</v>
      </c>
      <c r="T82" s="24">
        <f t="shared" ref="T82:V83" si="71">B85</f>
        <v>344</v>
      </c>
      <c r="U82" s="24">
        <f t="shared" si="71"/>
        <v>269</v>
      </c>
      <c r="V82" s="24">
        <f t="shared" si="71"/>
        <v>163</v>
      </c>
    </row>
    <row r="83" spans="1:22" x14ac:dyDescent="0.25">
      <c r="A83" s="25" t="s">
        <v>43</v>
      </c>
      <c r="B83" s="25">
        <f t="shared" ref="B83:B86" si="72">H83+I83</f>
        <v>134</v>
      </c>
      <c r="C83" s="25">
        <f t="shared" ref="C83:C86" si="73">J83+K83</f>
        <v>127</v>
      </c>
      <c r="D83" s="25">
        <f t="shared" ref="D83:D85" si="74">L83+M83</f>
        <v>85</v>
      </c>
      <c r="E83" s="24">
        <f t="shared" ref="E83:E86" si="75">SUM(B83:D83)</f>
        <v>346</v>
      </c>
      <c r="G83" s="25" t="s">
        <v>43</v>
      </c>
      <c r="H83" s="73">
        <v>89</v>
      </c>
      <c r="I83" s="73">
        <v>45</v>
      </c>
      <c r="J83" s="73">
        <v>74</v>
      </c>
      <c r="K83" s="73">
        <v>53</v>
      </c>
      <c r="L83" s="24">
        <v>52</v>
      </c>
      <c r="M83" s="24">
        <v>33</v>
      </c>
      <c r="O83" s="25" t="s">
        <v>43</v>
      </c>
      <c r="P83" s="24">
        <f t="shared" si="70"/>
        <v>134</v>
      </c>
      <c r="Q83" s="24">
        <f t="shared" si="70"/>
        <v>127</v>
      </c>
      <c r="R83" s="24">
        <f t="shared" si="70"/>
        <v>85</v>
      </c>
      <c r="S83" s="25" t="s">
        <v>46</v>
      </c>
      <c r="T83" s="24">
        <f t="shared" si="71"/>
        <v>151</v>
      </c>
      <c r="U83" s="24">
        <f t="shared" si="71"/>
        <v>144</v>
      </c>
      <c r="V83" s="24">
        <f t="shared" si="71"/>
        <v>64</v>
      </c>
    </row>
    <row r="84" spans="1:22" x14ac:dyDescent="0.25">
      <c r="A84" s="25" t="s">
        <v>44</v>
      </c>
      <c r="B84" s="25">
        <f t="shared" si="72"/>
        <v>117</v>
      </c>
      <c r="C84" s="25">
        <f t="shared" si="73"/>
        <v>94</v>
      </c>
      <c r="D84" s="25">
        <f t="shared" si="74"/>
        <v>71</v>
      </c>
      <c r="E84" s="24">
        <f t="shared" si="75"/>
        <v>282</v>
      </c>
      <c r="G84" s="25" t="s">
        <v>44</v>
      </c>
      <c r="H84" s="73">
        <v>63</v>
      </c>
      <c r="I84" s="73">
        <v>54</v>
      </c>
      <c r="J84" s="73">
        <v>55</v>
      </c>
      <c r="K84" s="73">
        <v>39</v>
      </c>
      <c r="L84" s="24">
        <v>44</v>
      </c>
      <c r="M84" s="24">
        <v>27</v>
      </c>
      <c r="O84" s="25" t="s">
        <v>44</v>
      </c>
      <c r="P84" s="24">
        <f t="shared" si="70"/>
        <v>117</v>
      </c>
      <c r="Q84" s="24">
        <f t="shared" si="70"/>
        <v>94</v>
      </c>
      <c r="R84" s="24">
        <f t="shared" si="70"/>
        <v>71</v>
      </c>
    </row>
    <row r="85" spans="1:22" x14ac:dyDescent="0.25">
      <c r="A85" s="25" t="s">
        <v>45</v>
      </c>
      <c r="B85" s="25">
        <f t="shared" si="72"/>
        <v>344</v>
      </c>
      <c r="C85" s="25">
        <f t="shared" si="73"/>
        <v>269</v>
      </c>
      <c r="D85" s="25">
        <f t="shared" si="74"/>
        <v>163</v>
      </c>
      <c r="E85" s="24">
        <f t="shared" si="75"/>
        <v>776</v>
      </c>
      <c r="G85" s="25" t="s">
        <v>45</v>
      </c>
      <c r="H85" s="73">
        <v>183</v>
      </c>
      <c r="I85" s="73">
        <v>161</v>
      </c>
      <c r="J85" s="73">
        <v>140</v>
      </c>
      <c r="K85" s="73">
        <v>129</v>
      </c>
      <c r="L85" s="24">
        <v>59</v>
      </c>
      <c r="M85" s="24">
        <v>104</v>
      </c>
      <c r="O85" s="72"/>
      <c r="P85" s="24">
        <f>SUM(P82:P84)</f>
        <v>314</v>
      </c>
      <c r="Q85" s="24">
        <f>SUM(Q82:Q84)</f>
        <v>284</v>
      </c>
      <c r="R85" s="24">
        <f>SUM(R82:R84)</f>
        <v>202</v>
      </c>
      <c r="T85" s="24">
        <f>SUM(T82:T84)</f>
        <v>495</v>
      </c>
      <c r="U85" s="24">
        <f>SUM(U82:U84)</f>
        <v>413</v>
      </c>
      <c r="V85" s="24">
        <f>SUM(V82:V84)</f>
        <v>227</v>
      </c>
    </row>
    <row r="86" spans="1:22" x14ac:dyDescent="0.25">
      <c r="A86" s="25" t="s">
        <v>46</v>
      </c>
      <c r="B86" s="25">
        <f t="shared" si="72"/>
        <v>151</v>
      </c>
      <c r="C86" s="25">
        <f t="shared" si="73"/>
        <v>144</v>
      </c>
      <c r="D86" s="25">
        <f>L86+M86</f>
        <v>64</v>
      </c>
      <c r="E86" s="24">
        <f t="shared" si="75"/>
        <v>359</v>
      </c>
      <c r="G86" s="25" t="s">
        <v>46</v>
      </c>
      <c r="H86" s="73">
        <v>78</v>
      </c>
      <c r="I86" s="73">
        <v>73</v>
      </c>
      <c r="J86" s="72">
        <v>77</v>
      </c>
      <c r="K86" s="72">
        <v>67</v>
      </c>
      <c r="L86" s="24">
        <v>28</v>
      </c>
      <c r="M86" s="24">
        <v>36</v>
      </c>
    </row>
    <row r="87" spans="1:22" x14ac:dyDescent="0.25">
      <c r="A87" s="25" t="s">
        <v>47</v>
      </c>
      <c r="B87" s="25">
        <f>SUM(B82:B86)</f>
        <v>809</v>
      </c>
      <c r="C87" s="25">
        <f>SUM(C82:C86)</f>
        <v>697</v>
      </c>
      <c r="D87" s="25">
        <f>SUM(D82:D86)</f>
        <v>429</v>
      </c>
      <c r="E87" s="24">
        <f>SUM(B87:D87)</f>
        <v>1935</v>
      </c>
      <c r="G87" s="25" t="s">
        <v>47</v>
      </c>
      <c r="H87" s="25">
        <f t="shared" ref="H87:M87" si="76">SUM(H82:H86)</f>
        <v>452</v>
      </c>
      <c r="I87" s="25">
        <f t="shared" si="76"/>
        <v>357</v>
      </c>
      <c r="J87" s="25">
        <f t="shared" si="76"/>
        <v>387</v>
      </c>
      <c r="K87" s="25">
        <f t="shared" si="76"/>
        <v>310</v>
      </c>
      <c r="L87" s="25">
        <f t="shared" si="76"/>
        <v>213</v>
      </c>
      <c r="M87" s="25">
        <f t="shared" si="76"/>
        <v>216</v>
      </c>
    </row>
    <row r="89" spans="1:22" x14ac:dyDescent="0.25">
      <c r="A89" s="25">
        <v>2020</v>
      </c>
      <c r="B89" s="25" t="s">
        <v>35</v>
      </c>
      <c r="C89" s="25" t="s">
        <v>38</v>
      </c>
      <c r="D89" s="25" t="s">
        <v>41</v>
      </c>
      <c r="E89" s="77" t="s">
        <v>47</v>
      </c>
      <c r="F89" s="77"/>
      <c r="G89" s="25">
        <v>2020</v>
      </c>
      <c r="P89" s="25" t="s">
        <v>35</v>
      </c>
      <c r="Q89" s="25" t="s">
        <v>38</v>
      </c>
      <c r="R89" s="25" t="s">
        <v>41</v>
      </c>
      <c r="S89" s="22"/>
      <c r="T89" s="25" t="s">
        <v>35</v>
      </c>
      <c r="U89" s="25" t="s">
        <v>38</v>
      </c>
      <c r="V89" s="25" t="s">
        <v>41</v>
      </c>
    </row>
    <row r="90" spans="1:22" x14ac:dyDescent="0.25">
      <c r="A90" s="25" t="s">
        <v>42</v>
      </c>
      <c r="B90" s="25">
        <f>H90+I90</f>
        <v>60</v>
      </c>
      <c r="C90" s="25">
        <f>J90+K90</f>
        <v>54</v>
      </c>
      <c r="D90" s="25">
        <f>L90+M90</f>
        <v>52</v>
      </c>
      <c r="E90" s="24">
        <f>SUM(B90:D90)</f>
        <v>166</v>
      </c>
      <c r="G90" s="25" t="s">
        <v>42</v>
      </c>
      <c r="H90" s="73">
        <v>33</v>
      </c>
      <c r="I90" s="73">
        <v>27</v>
      </c>
      <c r="J90" s="73">
        <v>35</v>
      </c>
      <c r="K90" s="73">
        <v>19</v>
      </c>
      <c r="L90" s="24">
        <v>34</v>
      </c>
      <c r="M90" s="24">
        <v>18</v>
      </c>
      <c r="O90" s="25" t="s">
        <v>42</v>
      </c>
      <c r="P90" s="24">
        <f t="shared" ref="P90:P92" si="77">B90</f>
        <v>60</v>
      </c>
      <c r="Q90" s="24">
        <f t="shared" ref="Q90:Q92" si="78">C90</f>
        <v>54</v>
      </c>
      <c r="R90" s="24">
        <f t="shared" ref="R90:R92" si="79">D90</f>
        <v>52</v>
      </c>
      <c r="S90" s="25" t="s">
        <v>45</v>
      </c>
      <c r="T90" s="24">
        <f t="shared" ref="T90:T91" si="80">B93</f>
        <v>211</v>
      </c>
      <c r="U90" s="24">
        <f t="shared" ref="U90:U91" si="81">C93</f>
        <v>203</v>
      </c>
      <c r="V90" s="24">
        <f t="shared" ref="V90:V91" si="82">D93</f>
        <v>162</v>
      </c>
    </row>
    <row r="91" spans="1:22" x14ac:dyDescent="0.25">
      <c r="A91" s="25" t="s">
        <v>43</v>
      </c>
      <c r="B91" s="25">
        <f t="shared" ref="B91:B94" si="83">H91+I91</f>
        <v>161</v>
      </c>
      <c r="C91" s="25">
        <f t="shared" ref="C91:C94" si="84">J91+K91</f>
        <v>116</v>
      </c>
      <c r="D91" s="25">
        <f t="shared" ref="D91:D93" si="85">L91+M91</f>
        <v>74</v>
      </c>
      <c r="E91" s="24">
        <f t="shared" ref="E91:E94" si="86">SUM(B91:D91)</f>
        <v>351</v>
      </c>
      <c r="G91" s="25" t="s">
        <v>43</v>
      </c>
      <c r="H91" s="73">
        <v>106</v>
      </c>
      <c r="I91" s="73">
        <v>55</v>
      </c>
      <c r="J91" s="73">
        <v>73</v>
      </c>
      <c r="K91" s="73">
        <v>43</v>
      </c>
      <c r="L91" s="24">
        <v>47</v>
      </c>
      <c r="M91" s="24">
        <v>27</v>
      </c>
      <c r="O91" s="25" t="s">
        <v>43</v>
      </c>
      <c r="P91" s="24">
        <f t="shared" si="77"/>
        <v>161</v>
      </c>
      <c r="Q91" s="24">
        <f t="shared" si="78"/>
        <v>116</v>
      </c>
      <c r="R91" s="24">
        <f t="shared" si="79"/>
        <v>74</v>
      </c>
      <c r="S91" s="25" t="s">
        <v>46</v>
      </c>
      <c r="T91" s="24">
        <f t="shared" si="80"/>
        <v>83</v>
      </c>
      <c r="U91" s="24">
        <f t="shared" si="81"/>
        <v>60</v>
      </c>
      <c r="V91" s="24">
        <f t="shared" si="82"/>
        <v>59</v>
      </c>
    </row>
    <row r="92" spans="1:22" x14ac:dyDescent="0.25">
      <c r="A92" s="25" t="s">
        <v>44</v>
      </c>
      <c r="B92" s="25">
        <f t="shared" si="83"/>
        <v>88</v>
      </c>
      <c r="C92" s="25">
        <f t="shared" si="84"/>
        <v>80</v>
      </c>
      <c r="D92" s="25">
        <f t="shared" si="85"/>
        <v>56</v>
      </c>
      <c r="E92" s="24">
        <f t="shared" si="86"/>
        <v>224</v>
      </c>
      <c r="G92" s="25" t="s">
        <v>44</v>
      </c>
      <c r="H92" s="73">
        <v>43</v>
      </c>
      <c r="I92" s="73">
        <v>45</v>
      </c>
      <c r="J92" s="73">
        <v>46</v>
      </c>
      <c r="K92" s="73">
        <v>34</v>
      </c>
      <c r="L92" s="24">
        <v>38</v>
      </c>
      <c r="M92" s="24">
        <v>18</v>
      </c>
      <c r="O92" s="25" t="s">
        <v>44</v>
      </c>
      <c r="P92" s="24">
        <f t="shared" si="77"/>
        <v>88</v>
      </c>
      <c r="Q92" s="24">
        <f t="shared" si="78"/>
        <v>80</v>
      </c>
      <c r="R92" s="24">
        <f t="shared" si="79"/>
        <v>56</v>
      </c>
    </row>
    <row r="93" spans="1:22" x14ac:dyDescent="0.25">
      <c r="A93" s="25" t="s">
        <v>45</v>
      </c>
      <c r="B93" s="25">
        <f t="shared" si="83"/>
        <v>211</v>
      </c>
      <c r="C93" s="25">
        <f t="shared" si="84"/>
        <v>203</v>
      </c>
      <c r="D93" s="25">
        <f t="shared" si="85"/>
        <v>162</v>
      </c>
      <c r="E93" s="24">
        <f t="shared" si="86"/>
        <v>576</v>
      </c>
      <c r="G93" s="25" t="s">
        <v>45</v>
      </c>
      <c r="H93" s="73">
        <v>96</v>
      </c>
      <c r="I93" s="73">
        <v>115</v>
      </c>
      <c r="J93" s="73">
        <v>104</v>
      </c>
      <c r="K93" s="73">
        <v>99</v>
      </c>
      <c r="L93" s="24">
        <v>76</v>
      </c>
      <c r="M93" s="24">
        <v>86</v>
      </c>
      <c r="O93" s="72"/>
      <c r="P93" s="24">
        <f>SUM(P90:P92)</f>
        <v>309</v>
      </c>
      <c r="Q93" s="24">
        <f>SUM(Q90:Q92)</f>
        <v>250</v>
      </c>
      <c r="R93" s="24">
        <f>SUM(R90:R92)</f>
        <v>182</v>
      </c>
      <c r="T93" s="24">
        <f>SUM(T90:T92)</f>
        <v>294</v>
      </c>
      <c r="U93" s="24">
        <f>SUM(U90:U92)</f>
        <v>263</v>
      </c>
      <c r="V93" s="24">
        <f>SUM(V90:V92)</f>
        <v>221</v>
      </c>
    </row>
    <row r="94" spans="1:22" x14ac:dyDescent="0.25">
      <c r="A94" s="25" t="s">
        <v>46</v>
      </c>
      <c r="B94" s="25">
        <f t="shared" si="83"/>
        <v>83</v>
      </c>
      <c r="C94" s="25">
        <f t="shared" si="84"/>
        <v>60</v>
      </c>
      <c r="D94" s="25">
        <f>L94+M94</f>
        <v>59</v>
      </c>
      <c r="E94" s="24">
        <f t="shared" si="86"/>
        <v>202</v>
      </c>
      <c r="G94" s="25" t="s">
        <v>46</v>
      </c>
      <c r="H94" s="73">
        <v>47</v>
      </c>
      <c r="I94" s="73">
        <v>36</v>
      </c>
      <c r="J94" s="72">
        <v>28</v>
      </c>
      <c r="K94" s="72">
        <v>32</v>
      </c>
      <c r="L94" s="24">
        <v>26</v>
      </c>
      <c r="M94" s="24">
        <v>33</v>
      </c>
    </row>
    <row r="95" spans="1:22" x14ac:dyDescent="0.25">
      <c r="A95" s="25" t="s">
        <v>47</v>
      </c>
      <c r="B95" s="25">
        <f>SUM(B90:B94)</f>
        <v>603</v>
      </c>
      <c r="C95" s="25">
        <f>SUM(C90:C94)</f>
        <v>513</v>
      </c>
      <c r="D95" s="25">
        <f>SUM(D90:D94)</f>
        <v>403</v>
      </c>
      <c r="E95" s="24">
        <f>SUM(B95:D95)</f>
        <v>1519</v>
      </c>
      <c r="G95" s="25" t="s">
        <v>47</v>
      </c>
      <c r="H95" s="25">
        <f t="shared" ref="H95:M95" si="87">SUM(H90:H94)</f>
        <v>325</v>
      </c>
      <c r="I95" s="25">
        <f t="shared" si="87"/>
        <v>278</v>
      </c>
      <c r="J95" s="25">
        <f t="shared" si="87"/>
        <v>286</v>
      </c>
      <c r="K95" s="25">
        <f t="shared" si="87"/>
        <v>227</v>
      </c>
      <c r="L95" s="25">
        <f t="shared" si="87"/>
        <v>221</v>
      </c>
      <c r="M95" s="25">
        <f t="shared" si="87"/>
        <v>182</v>
      </c>
    </row>
    <row r="97" spans="1:5" x14ac:dyDescent="0.25">
      <c r="B97" s="79" t="s">
        <v>72</v>
      </c>
    </row>
    <row r="98" spans="1:5" x14ac:dyDescent="0.25">
      <c r="B98" s="25" t="s">
        <v>35</v>
      </c>
      <c r="C98" s="25" t="s">
        <v>38</v>
      </c>
      <c r="D98" s="25" t="s">
        <v>41</v>
      </c>
      <c r="E98" s="77" t="s">
        <v>47</v>
      </c>
    </row>
    <row r="99" spans="1:5" x14ac:dyDescent="0.25">
      <c r="A99" s="25" t="s">
        <v>42</v>
      </c>
      <c r="B99" s="24">
        <f t="shared" ref="B99:E103" si="88">B90-B82</f>
        <v>-3</v>
      </c>
      <c r="C99" s="24">
        <f t="shared" si="88"/>
        <v>-9</v>
      </c>
      <c r="D99" s="24">
        <f t="shared" si="88"/>
        <v>6</v>
      </c>
      <c r="E99" s="24">
        <f t="shared" si="88"/>
        <v>-6</v>
      </c>
    </row>
    <row r="100" spans="1:5" x14ac:dyDescent="0.25">
      <c r="A100" s="25" t="s">
        <v>43</v>
      </c>
      <c r="B100" s="24">
        <f t="shared" si="88"/>
        <v>27</v>
      </c>
      <c r="C100" s="24">
        <f t="shared" si="88"/>
        <v>-11</v>
      </c>
      <c r="D100" s="24">
        <f t="shared" si="88"/>
        <v>-11</v>
      </c>
      <c r="E100" s="24">
        <f t="shared" si="88"/>
        <v>5</v>
      </c>
    </row>
    <row r="101" spans="1:5" x14ac:dyDescent="0.25">
      <c r="A101" s="25" t="s">
        <v>44</v>
      </c>
      <c r="B101" s="24">
        <f t="shared" si="88"/>
        <v>-29</v>
      </c>
      <c r="C101" s="24">
        <f t="shared" si="88"/>
        <v>-14</v>
      </c>
      <c r="D101" s="24">
        <f t="shared" si="88"/>
        <v>-15</v>
      </c>
      <c r="E101" s="24">
        <f t="shared" si="88"/>
        <v>-58</v>
      </c>
    </row>
    <row r="102" spans="1:5" x14ac:dyDescent="0.25">
      <c r="A102" s="25" t="s">
        <v>45</v>
      </c>
      <c r="B102" s="24">
        <f t="shared" si="88"/>
        <v>-133</v>
      </c>
      <c r="C102" s="24">
        <f t="shared" si="88"/>
        <v>-66</v>
      </c>
      <c r="D102" s="24">
        <f t="shared" si="88"/>
        <v>-1</v>
      </c>
      <c r="E102" s="24">
        <f t="shared" si="88"/>
        <v>-200</v>
      </c>
    </row>
    <row r="103" spans="1:5" x14ac:dyDescent="0.25">
      <c r="A103" s="25" t="s">
        <v>46</v>
      </c>
      <c r="B103" s="24">
        <f t="shared" si="88"/>
        <v>-68</v>
      </c>
      <c r="C103" s="24">
        <f t="shared" si="88"/>
        <v>-84</v>
      </c>
      <c r="D103" s="24">
        <f t="shared" si="88"/>
        <v>-5</v>
      </c>
      <c r="E103" s="24">
        <f t="shared" si="88"/>
        <v>-157</v>
      </c>
    </row>
    <row r="104" spans="1:5" x14ac:dyDescent="0.25">
      <c r="A104" s="25" t="s">
        <v>47</v>
      </c>
      <c r="B104" s="24">
        <f>SUM(B99:B103)</f>
        <v>-206</v>
      </c>
      <c r="C104" s="24">
        <f>SUM(C99:C103)</f>
        <v>-184</v>
      </c>
      <c r="D104" s="24">
        <f>SUM(D99:D103)</f>
        <v>-26</v>
      </c>
      <c r="E104" s="24">
        <f>SUM(E99:E103)</f>
        <v>-416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LVC-USM-YJ 02-20</vt:lpstr>
      <vt:lpstr>LVC-USM 02-20</vt:lpstr>
      <vt:lpstr>Regionsvis 02-20</vt:lpstr>
      <vt:lpstr>Kurva U12-U16 09-20</vt:lpstr>
      <vt:lpstr>Kurva U12-U16 D-H 09-20</vt:lpstr>
      <vt:lpstr>Kurva Regionsvis 09-20</vt:lpstr>
      <vt:lpstr>Data</vt:lpstr>
    </vt:vector>
  </TitlesOfParts>
  <Company>TeleComputing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Fahlén</dc:creator>
  <cp:lastModifiedBy>Åke Moänge</cp:lastModifiedBy>
  <cp:lastPrinted>2013-02-05T18:39:44Z</cp:lastPrinted>
  <dcterms:created xsi:type="dcterms:W3CDTF">2008-05-08T11:55:57Z</dcterms:created>
  <dcterms:modified xsi:type="dcterms:W3CDTF">2020-05-29T07:12:33Z</dcterms:modified>
</cp:coreProperties>
</file>